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вгений\Downloads\"/>
    </mc:Choice>
  </mc:AlternateContent>
  <xr:revisionPtr revIDLastSave="0" documentId="13_ncr:1_{CAA73C3D-F49C-42CC-9C15-89128621F939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2018по старой" sheetId="5" state="hidden" r:id="rId1"/>
    <sheet name="на 01.09.20" sheetId="7" r:id="rId2"/>
    <sheet name="Тарификация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08" i="8" l="1"/>
  <c r="AB108" i="8"/>
  <c r="T108" i="8"/>
  <c r="M108" i="8"/>
  <c r="L108" i="8"/>
  <c r="K108" i="8"/>
  <c r="J108" i="8"/>
  <c r="N107" i="8"/>
  <c r="N106" i="8"/>
  <c r="N105" i="8"/>
  <c r="A105" i="8"/>
  <c r="N104" i="8"/>
  <c r="N103" i="8"/>
  <c r="N102" i="8"/>
  <c r="N101" i="8"/>
  <c r="N100" i="8"/>
  <c r="N99" i="8"/>
  <c r="N98" i="8"/>
  <c r="N97" i="8"/>
  <c r="N96" i="8"/>
  <c r="N95" i="8"/>
  <c r="N94" i="8"/>
  <c r="A94" i="8"/>
  <c r="A95" i="8" s="1"/>
  <c r="A96" i="8" s="1"/>
  <c r="A97" i="8" s="1"/>
  <c r="A98" i="8" s="1"/>
  <c r="A99" i="8" s="1"/>
  <c r="A100" i="8" s="1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A78" i="8"/>
  <c r="A79" i="8" s="1"/>
  <c r="A80" i="8" s="1"/>
  <c r="A81" i="8" s="1"/>
  <c r="A82" i="8" s="1"/>
  <c r="A83" i="8" s="1"/>
  <c r="A85" i="8" s="1"/>
  <c r="A86" i="8" s="1"/>
  <c r="A87" i="8" s="1"/>
  <c r="A88" i="8" s="1"/>
  <c r="A89" i="8" s="1"/>
  <c r="A90" i="8" s="1"/>
  <c r="A91" i="8" s="1"/>
  <c r="N77" i="8"/>
  <c r="N76" i="8"/>
  <c r="N75" i="8"/>
  <c r="N74" i="8"/>
  <c r="N73" i="8"/>
  <c r="N72" i="8"/>
  <c r="A72" i="8"/>
  <c r="A74" i="8" s="1"/>
  <c r="A75" i="8" s="1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A37" i="8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N36" i="8"/>
  <c r="N35" i="8"/>
  <c r="N34" i="8"/>
  <c r="N33" i="8"/>
  <c r="N32" i="8"/>
  <c r="A32" i="8"/>
  <c r="N31" i="8"/>
  <c r="N108" i="8" l="1"/>
  <c r="H66" i="7" l="1"/>
  <c r="H69" i="7" s="1"/>
  <c r="R120" i="5" l="1"/>
  <c r="Q120" i="5"/>
  <c r="P120" i="5"/>
  <c r="O120" i="5"/>
  <c r="N120" i="5"/>
  <c r="M120" i="5"/>
  <c r="H120" i="5"/>
  <c r="S119" i="5"/>
  <c r="F119" i="5"/>
  <c r="L119" i="5" s="1"/>
  <c r="S118" i="5"/>
  <c r="F118" i="5"/>
  <c r="L118" i="5" s="1"/>
  <c r="S117" i="5"/>
  <c r="F117" i="5"/>
  <c r="L117" i="5" s="1"/>
  <c r="S116" i="5"/>
  <c r="F116" i="5"/>
  <c r="L116" i="5" s="1"/>
  <c r="S115" i="5"/>
  <c r="F115" i="5"/>
  <c r="L115" i="5" s="1"/>
  <c r="S114" i="5"/>
  <c r="F114" i="5"/>
  <c r="L114" i="5" s="1"/>
  <c r="S113" i="5"/>
  <c r="F113" i="5"/>
  <c r="L113" i="5" s="1"/>
  <c r="S112" i="5"/>
  <c r="F112" i="5"/>
  <c r="L112" i="5" s="1"/>
  <c r="S111" i="5"/>
  <c r="F111" i="5"/>
  <c r="L111" i="5" s="1"/>
  <c r="S110" i="5"/>
  <c r="F110" i="5"/>
  <c r="L110" i="5" s="1"/>
  <c r="S109" i="5"/>
  <c r="F109" i="5"/>
  <c r="L109" i="5" s="1"/>
  <c r="S108" i="5"/>
  <c r="F108" i="5"/>
  <c r="L108" i="5" s="1"/>
  <c r="S107" i="5"/>
  <c r="F107" i="5"/>
  <c r="L107" i="5" s="1"/>
  <c r="S106" i="5"/>
  <c r="F106" i="5"/>
  <c r="L106" i="5" s="1"/>
  <c r="S105" i="5"/>
  <c r="F105" i="5"/>
  <c r="L105" i="5" s="1"/>
  <c r="S104" i="5"/>
  <c r="F104" i="5"/>
  <c r="L104" i="5" s="1"/>
  <c r="S103" i="5"/>
  <c r="F103" i="5"/>
  <c r="L103" i="5" s="1"/>
  <c r="S102" i="5"/>
  <c r="F102" i="5"/>
  <c r="L102" i="5" s="1"/>
  <c r="S101" i="5"/>
  <c r="F101" i="5"/>
  <c r="L101" i="5" s="1"/>
  <c r="S100" i="5"/>
  <c r="F100" i="5"/>
  <c r="L100" i="5" s="1"/>
  <c r="S99" i="5"/>
  <c r="F99" i="5"/>
  <c r="L99" i="5" s="1"/>
  <c r="S98" i="5"/>
  <c r="F98" i="5"/>
  <c r="L98" i="5" s="1"/>
  <c r="S97" i="5"/>
  <c r="F97" i="5"/>
  <c r="L97" i="5" s="1"/>
  <c r="S96" i="5"/>
  <c r="F96" i="5"/>
  <c r="L96" i="5" s="1"/>
  <c r="S95" i="5"/>
  <c r="F95" i="5"/>
  <c r="L95" i="5" s="1"/>
  <c r="S94" i="5"/>
  <c r="F94" i="5"/>
  <c r="L94" i="5" s="1"/>
  <c r="S93" i="5"/>
  <c r="F93" i="5"/>
  <c r="L93" i="5" s="1"/>
  <c r="S92" i="5"/>
  <c r="L92" i="5"/>
  <c r="S91" i="5"/>
  <c r="F91" i="5"/>
  <c r="L91" i="5" s="1"/>
  <c r="S90" i="5"/>
  <c r="F90" i="5"/>
  <c r="L90" i="5" s="1"/>
  <c r="S89" i="5"/>
  <c r="T89" i="5" s="1"/>
  <c r="F89" i="5"/>
  <c r="S88" i="5"/>
  <c r="F88" i="5"/>
  <c r="L88" i="5" s="1"/>
  <c r="S87" i="5"/>
  <c r="F87" i="5"/>
  <c r="L87" i="5" s="1"/>
  <c r="S86" i="5"/>
  <c r="F86" i="5"/>
  <c r="L86" i="5"/>
  <c r="T86" i="5" s="1"/>
  <c r="S85" i="5"/>
  <c r="F85" i="5"/>
  <c r="L85" i="5" s="1"/>
  <c r="S84" i="5"/>
  <c r="F84" i="5"/>
  <c r="L84" i="5" s="1"/>
  <c r="T84" i="5" s="1"/>
  <c r="S83" i="5"/>
  <c r="F83" i="5"/>
  <c r="L83" i="5" s="1"/>
  <c r="S82" i="5"/>
  <c r="F82" i="5"/>
  <c r="L82" i="5" s="1"/>
  <c r="S81" i="5"/>
  <c r="F81" i="5"/>
  <c r="L81" i="5" s="1"/>
  <c r="S80" i="5"/>
  <c r="F80" i="5"/>
  <c r="L80" i="5" s="1"/>
  <c r="T80" i="5" s="1"/>
  <c r="S79" i="5"/>
  <c r="F79" i="5"/>
  <c r="L79" i="5" s="1"/>
  <c r="S78" i="5"/>
  <c r="F78" i="5"/>
  <c r="L78" i="5" s="1"/>
  <c r="T78" i="5" s="1"/>
  <c r="S77" i="5"/>
  <c r="F77" i="5"/>
  <c r="L77" i="5" s="1"/>
  <c r="T77" i="5" s="1"/>
  <c r="S76" i="5"/>
  <c r="F76" i="5"/>
  <c r="L76" i="5" s="1"/>
  <c r="S75" i="5"/>
  <c r="F75" i="5"/>
  <c r="L75" i="5" s="1"/>
  <c r="S74" i="5"/>
  <c r="F74" i="5"/>
  <c r="L74" i="5" s="1"/>
  <c r="S73" i="5"/>
  <c r="F73" i="5"/>
  <c r="L73" i="5" s="1"/>
  <c r="S72" i="5"/>
  <c r="F72" i="5"/>
  <c r="L72" i="5" s="1"/>
  <c r="S71" i="5"/>
  <c r="F71" i="5"/>
  <c r="L71" i="5" s="1"/>
  <c r="S70" i="5"/>
  <c r="F70" i="5"/>
  <c r="L70" i="5" s="1"/>
  <c r="S69" i="5"/>
  <c r="F69" i="5"/>
  <c r="L69" i="5" s="1"/>
  <c r="S68" i="5"/>
  <c r="F68" i="5"/>
  <c r="L68" i="5" s="1"/>
  <c r="S67" i="5"/>
  <c r="F67" i="5"/>
  <c r="L67" i="5" s="1"/>
  <c r="S66" i="5"/>
  <c r="F66" i="5"/>
  <c r="L66" i="5" s="1"/>
  <c r="S65" i="5"/>
  <c r="F65" i="5"/>
  <c r="L65" i="5" s="1"/>
  <c r="S64" i="5"/>
  <c r="F64" i="5"/>
  <c r="L64" i="5" s="1"/>
  <c r="S63" i="5"/>
  <c r="F63" i="5"/>
  <c r="L63" i="5" s="1"/>
  <c r="S62" i="5"/>
  <c r="F62" i="5"/>
  <c r="L62" i="5" s="1"/>
  <c r="S61" i="5"/>
  <c r="F61" i="5"/>
  <c r="L61" i="5" s="1"/>
  <c r="S60" i="5"/>
  <c r="F60" i="5"/>
  <c r="L60" i="5" s="1"/>
  <c r="S59" i="5"/>
  <c r="F59" i="5"/>
  <c r="L59" i="5" s="1"/>
  <c r="S58" i="5"/>
  <c r="F58" i="5"/>
  <c r="L58" i="5" s="1"/>
  <c r="S57" i="5"/>
  <c r="F57" i="5"/>
  <c r="L57" i="5" s="1"/>
  <c r="S56" i="5"/>
  <c r="T56" i="5" s="1"/>
  <c r="F56" i="5"/>
  <c r="L56" i="5" s="1"/>
  <c r="S55" i="5"/>
  <c r="F55" i="5"/>
  <c r="L55" i="5"/>
  <c r="S54" i="5"/>
  <c r="F54" i="5"/>
  <c r="L54" i="5" s="1"/>
  <c r="T54" i="5" s="1"/>
  <c r="S53" i="5"/>
  <c r="F53" i="5"/>
  <c r="L53" i="5" s="1"/>
  <c r="S52" i="5"/>
  <c r="F52" i="5"/>
  <c r="L52" i="5" s="1"/>
  <c r="S51" i="5"/>
  <c r="F51" i="5"/>
  <c r="L51" i="5" s="1"/>
  <c r="S50" i="5"/>
  <c r="F50" i="5"/>
  <c r="L50" i="5" s="1"/>
  <c r="S49" i="5"/>
  <c r="F49" i="5"/>
  <c r="L49" i="5" s="1"/>
  <c r="S48" i="5"/>
  <c r="F48" i="5"/>
  <c r="L48" i="5" s="1"/>
  <c r="S47" i="5"/>
  <c r="F47" i="5"/>
  <c r="L47" i="5" s="1"/>
  <c r="T47" i="5" s="1"/>
  <c r="S46" i="5"/>
  <c r="F46" i="5"/>
  <c r="L46" i="5" s="1"/>
  <c r="S45" i="5"/>
  <c r="F45" i="5"/>
  <c r="L45" i="5" s="1"/>
  <c r="S44" i="5"/>
  <c r="F44" i="5"/>
  <c r="L44" i="5" s="1"/>
  <c r="S43" i="5"/>
  <c r="T43" i="5" s="1"/>
  <c r="S42" i="5"/>
  <c r="F42" i="5"/>
  <c r="L42" i="5" s="1"/>
  <c r="S41" i="5"/>
  <c r="F41" i="5"/>
  <c r="L41" i="5" s="1"/>
  <c r="S40" i="5"/>
  <c r="F40" i="5"/>
  <c r="L40" i="5" s="1"/>
  <c r="S39" i="5"/>
  <c r="F39" i="5"/>
  <c r="L39" i="5" s="1"/>
  <c r="S38" i="5"/>
  <c r="F38" i="5"/>
  <c r="L38" i="5" s="1"/>
  <c r="S37" i="5"/>
  <c r="F37" i="5"/>
  <c r="L37" i="5" s="1"/>
  <c r="S36" i="5"/>
  <c r="T36" i="5" s="1"/>
  <c r="F36" i="5"/>
  <c r="L36" i="5" s="1"/>
  <c r="S35" i="5"/>
  <c r="F35" i="5"/>
  <c r="L35" i="5" s="1"/>
  <c r="S34" i="5"/>
  <c r="F34" i="5"/>
  <c r="L34" i="5" s="1"/>
  <c r="V33" i="5"/>
  <c r="S33" i="5"/>
  <c r="F33" i="5"/>
  <c r="L33" i="5" s="1"/>
  <c r="T33" i="5" s="1"/>
  <c r="S32" i="5"/>
  <c r="F32" i="5"/>
  <c r="L32" i="5" s="1"/>
  <c r="S31" i="5"/>
  <c r="F31" i="5"/>
  <c r="L31" i="5" s="1"/>
  <c r="T31" i="5" s="1"/>
  <c r="S30" i="5"/>
  <c r="F30" i="5"/>
  <c r="L30" i="5" s="1"/>
  <c r="S29" i="5"/>
  <c r="F29" i="5"/>
  <c r="L29" i="5" s="1"/>
  <c r="S28" i="5"/>
  <c r="F28" i="5"/>
  <c r="L28" i="5" s="1"/>
  <c r="S27" i="5"/>
  <c r="F27" i="5"/>
  <c r="L27" i="5" s="1"/>
  <c r="S26" i="5"/>
  <c r="F26" i="5"/>
  <c r="L26" i="5" s="1"/>
  <c r="S25" i="5"/>
  <c r="F25" i="5"/>
  <c r="L25" i="5" s="1"/>
  <c r="S24" i="5"/>
  <c r="F24" i="5"/>
  <c r="L24" i="5" s="1"/>
  <c r="S23" i="5"/>
  <c r="F23" i="5"/>
  <c r="L23" i="5" s="1"/>
  <c r="S22" i="5"/>
  <c r="F22" i="5"/>
  <c r="L22" i="5" s="1"/>
  <c r="T22" i="5" s="1"/>
  <c r="S21" i="5"/>
  <c r="F21" i="5"/>
  <c r="L21" i="5" s="1"/>
  <c r="S20" i="5"/>
  <c r="F20" i="5"/>
  <c r="L20" i="5" s="1"/>
  <c r="S19" i="5"/>
  <c r="F19" i="5"/>
  <c r="L19" i="5" s="1"/>
  <c r="S18" i="5"/>
  <c r="F18" i="5"/>
  <c r="L18" i="5" s="1"/>
  <c r="S17" i="5"/>
  <c r="F17" i="5"/>
  <c r="S120" i="5" l="1"/>
  <c r="T27" i="5"/>
  <c r="T37" i="5"/>
  <c r="T41" i="5"/>
  <c r="T69" i="5"/>
  <c r="T90" i="5"/>
  <c r="T92" i="5"/>
  <c r="T94" i="5"/>
  <c r="T96" i="5"/>
  <c r="T98" i="5"/>
  <c r="T100" i="5"/>
  <c r="T102" i="5"/>
  <c r="T104" i="5"/>
  <c r="T106" i="5"/>
  <c r="T108" i="5"/>
  <c r="T110" i="5"/>
  <c r="T112" i="5"/>
  <c r="T114" i="5"/>
  <c r="T116" i="5"/>
  <c r="T118" i="5"/>
  <c r="T19" i="5"/>
  <c r="T21" i="5"/>
  <c r="T68" i="5"/>
  <c r="T26" i="5"/>
  <c r="T30" i="5"/>
  <c r="T35" i="5"/>
  <c r="T48" i="5"/>
  <c r="T60" i="5"/>
  <c r="T23" i="5"/>
  <c r="T55" i="5"/>
  <c r="T70" i="5"/>
  <c r="T85" i="5"/>
  <c r="F120" i="5"/>
  <c r="T29" i="5"/>
  <c r="T51" i="5"/>
  <c r="T61" i="5"/>
  <c r="T76" i="5"/>
  <c r="T91" i="5"/>
  <c r="T93" i="5"/>
  <c r="T95" i="5"/>
  <c r="T97" i="5"/>
  <c r="T99" i="5"/>
  <c r="T101" i="5"/>
  <c r="T103" i="5"/>
  <c r="T105" i="5"/>
  <c r="T107" i="5"/>
  <c r="T109" i="5"/>
  <c r="T111" i="5"/>
  <c r="T113" i="5"/>
  <c r="T115" i="5"/>
  <c r="T117" i="5"/>
  <c r="T119" i="5"/>
  <c r="T20" i="5"/>
  <c r="T24" i="5"/>
  <c r="T25" i="5"/>
  <c r="T32" i="5"/>
  <c r="T39" i="5"/>
  <c r="T40" i="5"/>
  <c r="T44" i="5"/>
  <c r="T49" i="5"/>
  <c r="T50" i="5"/>
  <c r="T52" i="5"/>
  <c r="T58" i="5"/>
  <c r="T59" i="5"/>
  <c r="T63" i="5"/>
  <c r="T64" i="5"/>
  <c r="T65" i="5"/>
  <c r="T66" i="5"/>
  <c r="T67" i="5"/>
  <c r="T71" i="5"/>
  <c r="T72" i="5"/>
  <c r="T73" i="5"/>
  <c r="T74" i="5"/>
  <c r="T75" i="5"/>
  <c r="T79" i="5"/>
  <c r="T81" i="5"/>
  <c r="T82" i="5"/>
  <c r="T83" i="5"/>
  <c r="T87" i="5"/>
  <c r="T88" i="5"/>
  <c r="T45" i="5"/>
  <c r="T53" i="5"/>
  <c r="L17" i="5"/>
  <c r="T17" i="5" s="1"/>
  <c r="T28" i="5"/>
  <c r="T34" i="5"/>
  <c r="T38" i="5"/>
  <c r="T42" i="5"/>
  <c r="T57" i="5"/>
  <c r="T18" i="5"/>
  <c r="T46" i="5"/>
  <c r="T62" i="5"/>
  <c r="L120" i="5" l="1"/>
  <c r="T120" i="5"/>
  <c r="U123" i="5" s="1"/>
</calcChain>
</file>

<file path=xl/sharedStrings.xml><?xml version="1.0" encoding="utf-8"?>
<sst xmlns="http://schemas.openxmlformats.org/spreadsheetml/2006/main" count="1017" uniqueCount="457">
  <si>
    <t xml:space="preserve">  "СОГЛАСОВАНО"</t>
  </si>
  <si>
    <t xml:space="preserve"> </t>
  </si>
  <si>
    <t xml:space="preserve">       Штатное расписание</t>
  </si>
  <si>
    <t xml:space="preserve">        Доплата</t>
  </si>
  <si>
    <t>10\20</t>
  </si>
  <si>
    <t>Директор</t>
  </si>
  <si>
    <t>ИТОГО</t>
  </si>
  <si>
    <t xml:space="preserve">              "УТВЕРЖДАЮ"</t>
  </si>
  <si>
    <t xml:space="preserve">              штат в кол-ве</t>
  </si>
  <si>
    <t xml:space="preserve">              с мес.ФЗП</t>
  </si>
  <si>
    <t xml:space="preserve">              Директор:</t>
  </si>
  <si>
    <t xml:space="preserve">              Луговая Р.Р.</t>
  </si>
  <si>
    <t>Коэфф.</t>
  </si>
  <si>
    <t>Утверждаю</t>
  </si>
  <si>
    <t xml:space="preserve">           Доплата</t>
  </si>
  <si>
    <t>Руководитель  ГУ ОО г.Кокшетау :</t>
  </si>
  <si>
    <t>R-4</t>
  </si>
  <si>
    <t>R-1</t>
  </si>
  <si>
    <t>R-2</t>
  </si>
  <si>
    <t>R-3</t>
  </si>
  <si>
    <t>гардероб ( 5 мес)</t>
  </si>
  <si>
    <t>Жусупов Б.А.</t>
  </si>
  <si>
    <t>А1-3</t>
  </si>
  <si>
    <t>А1-3-1</t>
  </si>
  <si>
    <t>А2-3</t>
  </si>
  <si>
    <t>В3-4</t>
  </si>
  <si>
    <t>В3-3</t>
  </si>
  <si>
    <t xml:space="preserve">штат в кол-ве   </t>
  </si>
  <si>
    <t>с мес.ФЗП      тенге</t>
  </si>
  <si>
    <t>Надбавка 10%</t>
  </si>
  <si>
    <t>Ф.И.О.</t>
  </si>
  <si>
    <t>Должность</t>
  </si>
  <si>
    <t>итого доплаты</t>
  </si>
  <si>
    <t>Итого з/плата в месяц</t>
  </si>
  <si>
    <t>Итого тарифная часть</t>
  </si>
  <si>
    <t>Стаж</t>
  </si>
  <si>
    <t>№п/п</t>
  </si>
  <si>
    <t>кол.во ед(ставка)</t>
  </si>
  <si>
    <t>Должностной оклад</t>
  </si>
  <si>
    <t>Калиева М.М.</t>
  </si>
  <si>
    <t>директор</t>
  </si>
  <si>
    <t>Братаева А.Д.</t>
  </si>
  <si>
    <t>зам.директора по УР</t>
  </si>
  <si>
    <t>Койшегарина С.Т.</t>
  </si>
  <si>
    <t>Хасенова Р.С.</t>
  </si>
  <si>
    <t>зам.директора по ВР</t>
  </si>
  <si>
    <t>Акишева А.К.</t>
  </si>
  <si>
    <t>вакансия</t>
  </si>
  <si>
    <t>Нургалиева К.Л.</t>
  </si>
  <si>
    <t>зам.директора по АХЧ</t>
  </si>
  <si>
    <t>Жусупбекова С.К</t>
  </si>
  <si>
    <t>гл.бухгалтер</t>
  </si>
  <si>
    <t>бухгалтер</t>
  </si>
  <si>
    <t>Арынова Р.Г.</t>
  </si>
  <si>
    <t>зав.библиотекой</t>
  </si>
  <si>
    <t>Кожахметова А.С.</t>
  </si>
  <si>
    <t>Искаков Т.Т.</t>
  </si>
  <si>
    <t>инженер по оборудованию</t>
  </si>
  <si>
    <t>Сулейменов С.М.</t>
  </si>
  <si>
    <t>соц.педагог</t>
  </si>
  <si>
    <t>Левковская В.Н.</t>
  </si>
  <si>
    <t>педагог доп.образования</t>
  </si>
  <si>
    <t>делопроизводитель</t>
  </si>
  <si>
    <t>образование</t>
  </si>
  <si>
    <t>высшее</t>
  </si>
  <si>
    <t>переводчик</t>
  </si>
  <si>
    <t>педагог-психолог</t>
  </si>
  <si>
    <t>учитель-логопед</t>
  </si>
  <si>
    <t>Махатова К.К.</t>
  </si>
  <si>
    <t>библиотекарь</t>
  </si>
  <si>
    <t>зав.хоз</t>
  </si>
  <si>
    <t>Ганибал К.</t>
  </si>
  <si>
    <t>Дзюбина М.Е.</t>
  </si>
  <si>
    <t>электромонтер</t>
  </si>
  <si>
    <t>рабочий по компл. обслуж.</t>
  </si>
  <si>
    <t>среднее</t>
  </si>
  <si>
    <t>слесарь-сантехник</t>
  </si>
  <si>
    <t>Артюхова С.Ф.</t>
  </si>
  <si>
    <t>Ахметова С.М.</t>
  </si>
  <si>
    <t>Бекбузарова З.Д.</t>
  </si>
  <si>
    <t>Гуденко Н.П.</t>
  </si>
  <si>
    <t>сторож</t>
  </si>
  <si>
    <t>Касымбеков М.Н.</t>
  </si>
  <si>
    <t>уборщик помещений</t>
  </si>
  <si>
    <t>Сиротина Н.А.</t>
  </si>
  <si>
    <t>Смагулова Г.М.</t>
  </si>
  <si>
    <t>Тлеулина Ж.А.</t>
  </si>
  <si>
    <t>Шамгунова С.Е.</t>
  </si>
  <si>
    <t>Шаяхметова Г.Ж.</t>
  </si>
  <si>
    <t>секретарь</t>
  </si>
  <si>
    <t>гардеробщик</t>
  </si>
  <si>
    <t>дворник</t>
  </si>
  <si>
    <t>плотник</t>
  </si>
  <si>
    <t>Мустафина Ш.Н.</t>
  </si>
  <si>
    <t>вахтер</t>
  </si>
  <si>
    <t>Сулейменова А.О.</t>
  </si>
  <si>
    <t>Толебай С.Т.</t>
  </si>
  <si>
    <t>Абрамова Н.В.</t>
  </si>
  <si>
    <t>Блок</t>
  </si>
  <si>
    <t>С-2</t>
  </si>
  <si>
    <t>С-1</t>
  </si>
  <si>
    <t>В2-3</t>
  </si>
  <si>
    <t>D</t>
  </si>
  <si>
    <t>С-3</t>
  </si>
  <si>
    <t>старший вожатый</t>
  </si>
  <si>
    <t>лаборант химии</t>
  </si>
  <si>
    <t>лаборант физики</t>
  </si>
  <si>
    <t>лаборант биологии</t>
  </si>
  <si>
    <t>итого</t>
  </si>
  <si>
    <t>____________  Калиева М.М.</t>
  </si>
  <si>
    <t>Жусупбекова С.К.</t>
  </si>
  <si>
    <t>"Средняя школа - лицей № 21"</t>
  </si>
  <si>
    <t>отдела образования по городу Кокшетау</t>
  </si>
  <si>
    <t>Жусупова А.Ж.</t>
  </si>
  <si>
    <t>Жаманова М.С.</t>
  </si>
  <si>
    <t>Арнаутова А.А.</t>
  </si>
  <si>
    <t>В3-1</t>
  </si>
  <si>
    <t>"    "___________2018 год</t>
  </si>
  <si>
    <t>"    " ____________  2018 г</t>
  </si>
  <si>
    <t>Жолдыкова Л.К.</t>
  </si>
  <si>
    <t>Кожабекова Д.Ж.</t>
  </si>
  <si>
    <t>Жанпеисова Ж.Ж.</t>
  </si>
  <si>
    <t>Озбекова Г</t>
  </si>
  <si>
    <t>Тасыгожина Б.Б.</t>
  </si>
  <si>
    <t>Конкабаев Д.А.</t>
  </si>
  <si>
    <t>Балтаев Р.К.</t>
  </si>
  <si>
    <t>сред-спец.</t>
  </si>
  <si>
    <t>Ибрагимова С.</t>
  </si>
  <si>
    <t>R-5</t>
  </si>
  <si>
    <t>Ербатырова А.М.</t>
  </si>
  <si>
    <t xml:space="preserve">лаборант ИВТ </t>
  </si>
  <si>
    <t xml:space="preserve"> ИВТ</t>
  </si>
  <si>
    <t>0,5ст</t>
  </si>
  <si>
    <t>биологии</t>
  </si>
  <si>
    <t>1ст</t>
  </si>
  <si>
    <t>химии</t>
  </si>
  <si>
    <t>физики</t>
  </si>
  <si>
    <t>1,25ст</t>
  </si>
  <si>
    <t>Галицкая Е.К.</t>
  </si>
  <si>
    <t>Алмаханов Ш</t>
  </si>
  <si>
    <t>Акимбетова С.Р.</t>
  </si>
  <si>
    <t>Базилинов С.</t>
  </si>
  <si>
    <t>педагог внекла работы</t>
  </si>
  <si>
    <t>Сейткажина К.А.</t>
  </si>
  <si>
    <t>Абылкасова</t>
  </si>
  <si>
    <t>Аманжолов Т.З.</t>
  </si>
  <si>
    <t>Михель В.В.</t>
  </si>
  <si>
    <t>Мажитов Ж.А.</t>
  </si>
  <si>
    <t>Койшегарин К.П.</t>
  </si>
  <si>
    <t>Стопа И.В.</t>
  </si>
  <si>
    <t>Капарова А.З.</t>
  </si>
  <si>
    <t>Степанова Г.В.</t>
  </si>
  <si>
    <t>Таран Н.В.</t>
  </si>
  <si>
    <t>Уалиденова Т.М.</t>
  </si>
  <si>
    <t>Максимова Н.И.</t>
  </si>
  <si>
    <t>Берестова Т.И.</t>
  </si>
  <si>
    <t>Скрипаченко Т.</t>
  </si>
  <si>
    <t>Минин Н.А.</t>
  </si>
  <si>
    <t>на 01сентября 2018г</t>
  </si>
  <si>
    <t>Рыспек А.Н.</t>
  </si>
  <si>
    <t>лаб ивт 0,25 хим 0,75</t>
  </si>
  <si>
    <t>препод-организ НВП</t>
  </si>
  <si>
    <t xml:space="preserve">класность35% </t>
  </si>
  <si>
    <t xml:space="preserve">Гл.бухгалтер :                                                        </t>
  </si>
  <si>
    <t>Зам.гл.бухгалтера по эконом.вопросам</t>
  </si>
  <si>
    <t>Кариева А.К.</t>
  </si>
  <si>
    <t xml:space="preserve">Заместитель директора по АХЧ:                                 </t>
  </si>
  <si>
    <t>восемьдесят шесть тысяч шестьсот пятьдесят восемь тенге,00тиын</t>
  </si>
  <si>
    <t>ЗПР15%</t>
  </si>
  <si>
    <t xml:space="preserve">3 484 004,0 Три миллиона четыреста  </t>
  </si>
  <si>
    <t>Ушакова Л.В.</t>
  </si>
  <si>
    <t>Базарова Н.Л.</t>
  </si>
  <si>
    <t>Жинжер С.А.</t>
  </si>
  <si>
    <t>Малофеева О.В.</t>
  </si>
  <si>
    <t>Игиликова А. К.</t>
  </si>
  <si>
    <t>Медведева Н.В.</t>
  </si>
  <si>
    <t>Безребрая М.Р.</t>
  </si>
  <si>
    <t>Рахимова Ю.Д.</t>
  </si>
  <si>
    <t>Базылбекова С.Т.</t>
  </si>
  <si>
    <t>Струкова Е.А.</t>
  </si>
  <si>
    <t xml:space="preserve">вакансия </t>
  </si>
  <si>
    <t>Букий Н.В.</t>
  </si>
  <si>
    <t>Марусова Л.Ю.</t>
  </si>
  <si>
    <t>Суханова А.К.</t>
  </si>
  <si>
    <t>Зубченко В.М.</t>
  </si>
  <si>
    <t>Астапенко Л.В.</t>
  </si>
  <si>
    <t>Волчек А.Э.</t>
  </si>
  <si>
    <t>Ермаков В.Л.</t>
  </si>
  <si>
    <t>Шегенева Н.Г.</t>
  </si>
  <si>
    <t>Акимбаев Т. К.</t>
  </si>
  <si>
    <t>Шкуркин И.С.</t>
  </si>
  <si>
    <t>Каримбеков Р.С.</t>
  </si>
  <si>
    <t>Чепелева И.М.</t>
  </si>
  <si>
    <t>Хриспенс Л.В.</t>
  </si>
  <si>
    <t>Назарова Е.А.</t>
  </si>
  <si>
    <t>Пащенко А.К.</t>
  </si>
  <si>
    <t>Ищенко Н. П.</t>
  </si>
  <si>
    <t>Заикина Н.П.</t>
  </si>
  <si>
    <t>Герасимова И.В.</t>
  </si>
  <si>
    <t>Фадеева С.В.</t>
  </si>
  <si>
    <t>Бухгалтер</t>
  </si>
  <si>
    <t>Менеджер</t>
  </si>
  <si>
    <t>Логопед</t>
  </si>
  <si>
    <t>Заведующий библиотекой</t>
  </si>
  <si>
    <t>Библиотекарь</t>
  </si>
  <si>
    <t>Делопроизводитель</t>
  </si>
  <si>
    <t>Секретарь</t>
  </si>
  <si>
    <t>Педагог-психолог</t>
  </si>
  <si>
    <t>Старший вожатый</t>
  </si>
  <si>
    <t>Социальный педагог</t>
  </si>
  <si>
    <t>Педагог-организатор НВП</t>
  </si>
  <si>
    <t>Инженер ЭВМ</t>
  </si>
  <si>
    <t>Лаборант каб.физики</t>
  </si>
  <si>
    <t>Лаборант каб.химии</t>
  </si>
  <si>
    <t>Лаборант каб.работехники</t>
  </si>
  <si>
    <t>Лаборант ЭВМ</t>
  </si>
  <si>
    <t>Электрик</t>
  </si>
  <si>
    <t>Плотник</t>
  </si>
  <si>
    <t>Вахтер</t>
  </si>
  <si>
    <t>Дворник</t>
  </si>
  <si>
    <t>Гардеробщица</t>
  </si>
  <si>
    <t>А 1-3</t>
  </si>
  <si>
    <t>А 1-3-1</t>
  </si>
  <si>
    <t>А 2-3</t>
  </si>
  <si>
    <t>С 3</t>
  </si>
  <si>
    <t>С 2</t>
  </si>
  <si>
    <t>С1</t>
  </si>
  <si>
    <t>С2</t>
  </si>
  <si>
    <t>B 2-4</t>
  </si>
  <si>
    <t>B 3-4</t>
  </si>
  <si>
    <t>B 2-1</t>
  </si>
  <si>
    <t>C2</t>
  </si>
  <si>
    <t>B3-4</t>
  </si>
  <si>
    <t>B4-4</t>
  </si>
  <si>
    <t>ср.спец</t>
  </si>
  <si>
    <t>кол.во ед (ставка)</t>
  </si>
  <si>
    <t>Итого</t>
  </si>
  <si>
    <t>Педагогический персонал</t>
  </si>
  <si>
    <t>ВСЕГО</t>
  </si>
  <si>
    <t>Гл.экономист</t>
  </si>
  <si>
    <r>
      <t xml:space="preserve">КГУ </t>
    </r>
    <r>
      <rPr>
        <b/>
        <u/>
        <sz val="14"/>
        <rFont val="Times New Roman"/>
        <family val="1"/>
        <charset val="204"/>
      </rPr>
      <t>"Многопрофильная школа-лицей №3 имени А.С.Пушкина г.Степногорск отдела образования по г.Степногорск управления образования Акмолинской области</t>
    </r>
  </si>
  <si>
    <t xml:space="preserve">_________________ </t>
  </si>
  <si>
    <t>вакансия 0,5+куклев 0,5+пушкарева,5+пушкарева0,12+каржаубаев0,1+сухова0,5+марусова0,25+рахимова0,27</t>
  </si>
  <si>
    <t>В 2-2</t>
  </si>
  <si>
    <t>кол-во кл.компл:   32</t>
  </si>
  <si>
    <t>Клепча С Н</t>
  </si>
  <si>
    <t>Бельгибаева Н.К.</t>
  </si>
  <si>
    <t>Уб. служ. помещений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</si>
  <si>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</si>
  <si>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</si>
  <si>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</si>
  <si>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</si>
  <si>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</si>
  <si>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</si>
  <si>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</si>
  <si>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</si>
  <si>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</si>
  <si>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</si>
  <si>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</si>
  <si>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</si>
  <si>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</si>
  <si>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</si>
  <si>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</si>
  <si>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</si>
  <si>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</si>
  <si>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</si>
  <si>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</si>
  <si>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</si>
  <si>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</si>
  <si>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</si>
  <si>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</si>
  <si>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</si>
  <si>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</si>
  <si>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</si>
  <si>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</si>
  <si>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</si>
  <si>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</si>
  <si>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</si>
  <si>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</si>
  <si>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</si>
  <si>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</si>
  <si>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</si>
  <si>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</si>
  <si>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</si>
  <si>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</si>
  <si>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</si>
  <si>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</si>
  <si>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</si>
  <si>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</si>
  <si>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</si>
  <si>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</si>
  <si>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</si>
  <si>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</si>
  <si>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Киселева Е.А.</t>
  </si>
  <si>
    <t>Лаборант  каб.физики</t>
  </si>
  <si>
    <t>кол-во детей:  693</t>
  </si>
  <si>
    <t>на 01 сентября 2021 года</t>
  </si>
  <si>
    <t>Пахомова Е.А.</t>
  </si>
  <si>
    <t>БДО</t>
  </si>
  <si>
    <t xml:space="preserve"> "УТВЕРЖДАЮ"</t>
  </si>
  <si>
    <t xml:space="preserve">с мес.ФЗП </t>
  </si>
  <si>
    <t>Руководитель</t>
  </si>
  <si>
    <t>"    " ____________  2021 год</t>
  </si>
  <si>
    <t>Штатное расписание</t>
  </si>
  <si>
    <t>Главный бухгалтер</t>
  </si>
  <si>
    <t>Двадцать миллионов сто</t>
  </si>
  <si>
    <t>семьдесят тысяч двести семьдесят семь тенге.</t>
  </si>
  <si>
    <t>Заместитель руководителя по учебной работе</t>
  </si>
  <si>
    <t>Заместитель руководителя по воспитательной работе</t>
  </si>
  <si>
    <t>Заместитель руководителя по профильному обучению</t>
  </si>
  <si>
    <t>Заместитель руководителя по хозяйственной работе</t>
  </si>
  <si>
    <r>
      <rPr>
        <b/>
        <u/>
        <sz val="14"/>
        <rFont val="Times New Roman"/>
        <family val="1"/>
        <charset val="204"/>
      </rPr>
      <t>116,6</t>
    </r>
    <r>
      <rPr>
        <b/>
        <sz val="14"/>
        <rFont val="Times New Roman"/>
        <family val="1"/>
        <charset val="204"/>
      </rPr>
      <t xml:space="preserve"> ед</t>
    </r>
  </si>
  <si>
    <t>Соловьева О.П</t>
  </si>
  <si>
    <t>0</t>
  </si>
  <si>
    <t>1-4</t>
  </si>
  <si>
    <t>5-9</t>
  </si>
  <si>
    <t>10-11</t>
  </si>
  <si>
    <t>Фонд заработной платы</t>
  </si>
  <si>
    <t>Двадцать миллионов сто семьдесят</t>
  </si>
  <si>
    <t>тысяч двести семьдесят семь тенге.</t>
  </si>
  <si>
    <r>
      <t xml:space="preserve">Штат в кол-ве  </t>
    </r>
    <r>
      <rPr>
        <b/>
        <u/>
        <sz val="12"/>
        <rFont val="Times New Roman"/>
        <family val="1"/>
        <charset val="204"/>
      </rPr>
      <t>116,6</t>
    </r>
    <r>
      <rPr>
        <b/>
        <sz val="12"/>
        <rFont val="Times New Roman"/>
        <family val="1"/>
        <charset val="204"/>
      </rPr>
      <t xml:space="preserve">  шт.единиц</t>
    </r>
  </si>
  <si>
    <t xml:space="preserve">         Ушакова Л.В.</t>
  </si>
  <si>
    <t>география</t>
  </si>
  <si>
    <t>физика</t>
  </si>
  <si>
    <t xml:space="preserve">Т А Р И Ф И К А Ц И О Н Н Ы Й     С П И С О К </t>
  </si>
  <si>
    <t>химия</t>
  </si>
  <si>
    <t>учителей и других работников</t>
  </si>
  <si>
    <r>
      <t xml:space="preserve">КГУ </t>
    </r>
    <r>
      <rPr>
        <b/>
        <u/>
        <sz val="16"/>
        <rFont val="Times New Roman"/>
        <family val="1"/>
        <charset val="204"/>
      </rPr>
      <t xml:space="preserve">"Многопрофильная школа-лицей №3 имени </t>
    </r>
  </si>
  <si>
    <t xml:space="preserve">А.С.Пушкина г.Степногорск отдела образования по г.Степногорск управления </t>
  </si>
  <si>
    <t>образования Акмолинской области</t>
  </si>
  <si>
    <t>музыка</t>
  </si>
  <si>
    <r>
      <t>" 01  "</t>
    </r>
    <r>
      <rPr>
        <b/>
        <u/>
        <sz val="16"/>
        <rFont val="Times New Roman"/>
        <family val="1"/>
        <charset val="204"/>
      </rPr>
      <t xml:space="preserve">      сентября      </t>
    </r>
    <r>
      <rPr>
        <b/>
        <sz val="16"/>
        <rFont val="Times New Roman"/>
        <family val="1"/>
        <charset val="204"/>
      </rPr>
      <t xml:space="preserve">   2021 год</t>
    </r>
  </si>
  <si>
    <t xml:space="preserve">Адрес школы:   </t>
  </si>
  <si>
    <t>Акмолинская область, г.Степногорск 3 микрорайон здание №2</t>
  </si>
  <si>
    <t>кол-во класс комплектов:</t>
  </si>
  <si>
    <t>кол-во детей:   693</t>
  </si>
  <si>
    <t>ФИО</t>
  </si>
  <si>
    <t xml:space="preserve">образования </t>
  </si>
  <si>
    <t xml:space="preserve">предмет/ должность </t>
  </si>
  <si>
    <t>категория</t>
  </si>
  <si>
    <t>Коэфициент</t>
  </si>
  <si>
    <t xml:space="preserve">  число час.недельн</t>
  </si>
  <si>
    <t>кол-во ставок</t>
  </si>
  <si>
    <t>доплата за проверку тетрадей</t>
  </si>
  <si>
    <t>дополнительная оплата</t>
  </si>
  <si>
    <t xml:space="preserve">Дополнительная доплата </t>
  </si>
  <si>
    <t>Доплата пед.мастерство</t>
  </si>
  <si>
    <t xml:space="preserve">На дому </t>
  </si>
  <si>
    <t>Кружок</t>
  </si>
  <si>
    <t>кол-во часов</t>
  </si>
  <si>
    <t>завед кабинетом</t>
  </si>
  <si>
    <t>ООП 40%</t>
  </si>
  <si>
    <t>Углубленная</t>
  </si>
  <si>
    <t>Гимназическая</t>
  </si>
  <si>
    <t>Наставничество ОБ</t>
  </si>
  <si>
    <t>Магистры ОБ</t>
  </si>
  <si>
    <t>IT -классы</t>
  </si>
  <si>
    <t>%</t>
  </si>
  <si>
    <t xml:space="preserve">часы </t>
  </si>
  <si>
    <t>ставка</t>
  </si>
  <si>
    <t>% за класс</t>
  </si>
  <si>
    <t>% за кабинет</t>
  </si>
  <si>
    <t>часы</t>
  </si>
  <si>
    <t>Акимбаев Талгат Кабиоллаевич</t>
  </si>
  <si>
    <t>информ</t>
  </si>
  <si>
    <t>б/к</t>
  </si>
  <si>
    <t>В 4 4</t>
  </si>
  <si>
    <t>Амангельдина Баян Кадыровна</t>
  </si>
  <si>
    <t>каз,яз</t>
  </si>
  <si>
    <t>1 кат</t>
  </si>
  <si>
    <t xml:space="preserve">В 2 2 </t>
  </si>
  <si>
    <t>Аммосова Ирина Петровна</t>
  </si>
  <si>
    <t>В 2 4</t>
  </si>
  <si>
    <t>Андранович  Юлия  Петровна</t>
  </si>
  <si>
    <t>нач кл</t>
  </si>
  <si>
    <t>В 4 2</t>
  </si>
  <si>
    <t>англ,яз</t>
  </si>
  <si>
    <t>Астапенко Людмила Васильевна</t>
  </si>
  <si>
    <t>самопоз</t>
  </si>
  <si>
    <t>Аханова Ляйля Талгатовна</t>
  </si>
  <si>
    <t>высш</t>
  </si>
  <si>
    <t>В 2 1</t>
  </si>
  <si>
    <t>Ахметова Асем Газизовна</t>
  </si>
  <si>
    <t>Ахметова Нуржиян Мухамеджановна</t>
  </si>
  <si>
    <t>Базарова Наталья Леонидовна</t>
  </si>
  <si>
    <t>Балтаев Нурлан Кенбаевич</t>
  </si>
  <si>
    <t>Безребрая Мария Ростиславовна</t>
  </si>
  <si>
    <t>с.спец</t>
  </si>
  <si>
    <t>В 4 3</t>
  </si>
  <si>
    <t>Бурчиц Богдан Васильевич</t>
  </si>
  <si>
    <t>история</t>
  </si>
  <si>
    <t>Васильева Виктория Владимировна</t>
  </si>
  <si>
    <t>Векелина Ирина Валентиновна</t>
  </si>
  <si>
    <t>матем</t>
  </si>
  <si>
    <t>2 кат</t>
  </si>
  <si>
    <t>В 2 2</t>
  </si>
  <si>
    <t>Волчек Анатолий Эдуардович</t>
  </si>
  <si>
    <t xml:space="preserve"> НВП</t>
  </si>
  <si>
    <t>Гаврилова  Светлана Юрьевна</t>
  </si>
  <si>
    <t>В 2 3</t>
  </si>
  <si>
    <t>Гольдина Светлана Петровна</t>
  </si>
  <si>
    <t>нач,кл</t>
  </si>
  <si>
    <t>Жинжер  Светлана Алексеевна</t>
  </si>
  <si>
    <t>Игиликова Алия Курманбаева</t>
  </si>
  <si>
    <t>Ищенко Наталья Евгеньевна</t>
  </si>
  <si>
    <t>рус, яз</t>
  </si>
  <si>
    <t>Кайкенова Айдана Айтбаевна</t>
  </si>
  <si>
    <t>Кадралиева Наталья Александровна</t>
  </si>
  <si>
    <t>ср.спец.</t>
  </si>
  <si>
    <t>физ.кул</t>
  </si>
  <si>
    <t>Каржаубаев Кайрат Балташевич</t>
  </si>
  <si>
    <t>Касымова Людмила Борисовна</t>
  </si>
  <si>
    <t>Кожкенова Майдаш Базарбеккызы</t>
  </si>
  <si>
    <t>Конева Людмила Григорьевна</t>
  </si>
  <si>
    <t>Котов Иван Владимирович</t>
  </si>
  <si>
    <t>уч худ труда</t>
  </si>
  <si>
    <t>Куклев Игорь Вадимович</t>
  </si>
  <si>
    <t>Литвинова  Алена Васильевна</t>
  </si>
  <si>
    <t>Малофеева Олеся Викторовна</t>
  </si>
  <si>
    <t>Марусова Людмила Юрьевна</t>
  </si>
  <si>
    <t>Марущак Людмила Кирилловна</t>
  </si>
  <si>
    <t>Масличенко Елена Анатольевна</t>
  </si>
  <si>
    <t>Медведева Наталья Викторовна</t>
  </si>
  <si>
    <t>Пахомова Елена Анатольевна</t>
  </si>
  <si>
    <t>естествоз</t>
  </si>
  <si>
    <t>В 3 4</t>
  </si>
  <si>
    <t>Попова Вера Сергеевна</t>
  </si>
  <si>
    <t>прешкола</t>
  </si>
  <si>
    <t>Пушкарёва Екатерина Владимировна</t>
  </si>
  <si>
    <t>технол</t>
  </si>
  <si>
    <t xml:space="preserve">Рахимова Юлия Дмитриевна </t>
  </si>
  <si>
    <t>Рыбалова  Юлия Александровна</t>
  </si>
  <si>
    <t xml:space="preserve">Семенюк Татьяна Викторовна </t>
  </si>
  <si>
    <t>Скороходова  Светлана Викторовна</t>
  </si>
  <si>
    <t>мат-ка</t>
  </si>
  <si>
    <t>Слепуха Надежда Васильевна</t>
  </si>
  <si>
    <t>Смагулова Дамиля Жумабаевна</t>
  </si>
  <si>
    <t>Сотникова Светлана Сергеевна</t>
  </si>
  <si>
    <t>Султанбеков Мурат Махметович</t>
  </si>
  <si>
    <t>физ-ра</t>
  </si>
  <si>
    <t>Сухова  Елена Александровна</t>
  </si>
  <si>
    <t>Тажетдинова Жанна Шукирбаевеа</t>
  </si>
  <si>
    <t>Ушакова Лариса Викторовна</t>
  </si>
  <si>
    <t>Хасенова Жазира Пернибаевна</t>
  </si>
  <si>
    <t>анг.яз.</t>
  </si>
  <si>
    <t>ЧумаковаТатьяна Юрьевна</t>
  </si>
  <si>
    <t>Шегенева Наталья Глебовна</t>
  </si>
  <si>
    <t>Шеховцова Дарья Константиновна</t>
  </si>
  <si>
    <t>Щербакова  Адель Николаевна</t>
  </si>
  <si>
    <t>Вакансия</t>
  </si>
  <si>
    <t xml:space="preserve">В 2 4 </t>
  </si>
  <si>
    <t>нач.кл</t>
  </si>
  <si>
    <t>кружок</t>
  </si>
  <si>
    <t xml:space="preserve">В 3 4 </t>
  </si>
  <si>
    <t>шахматы</t>
  </si>
  <si>
    <t>клас.рук-во</t>
  </si>
  <si>
    <t>Англ.яз        (2 БДО)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</si>
</sst>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р.&quot;;[Red]\-#,##0&quot;р.&quot;"/>
    <numFmt numFmtId="165" formatCode="0.0"/>
  </numFmts>
  <fonts count="47" x14ac:knownFonts="1"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22.5"/>
      <name val="Times New Roman"/>
      <family val="1"/>
      <charset val="204"/>
    </font>
    <font>
      <sz val="22.5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sz val="12"/>
      <name val="Arial Cyr"/>
      <family val="2"/>
      <charset val="204"/>
    </font>
    <font>
      <b/>
      <u/>
      <sz val="16"/>
      <name val="Times New Roman"/>
      <family val="1"/>
      <charset val="204"/>
    </font>
    <font>
      <b/>
      <u/>
      <sz val="16"/>
      <name val="Arial Cyr"/>
      <charset val="204"/>
    </font>
    <font>
      <sz val="16"/>
      <name val="Arial"/>
      <family val="2"/>
      <charset val="204"/>
    </font>
    <font>
      <sz val="16"/>
      <name val="Times New Roman"/>
      <family val="1"/>
    </font>
    <font>
      <b/>
      <sz val="16"/>
      <name val="Times New Roman"/>
      <family val="1"/>
    </font>
    <font>
      <b/>
      <i/>
      <sz val="16"/>
      <name val="Times New Roman"/>
      <family val="1"/>
    </font>
    <font>
      <b/>
      <i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name val="Arial Cyr"/>
      <family val="2"/>
      <charset val="204"/>
    </font>
    <font>
      <sz val="12"/>
      <color rgb="FFFF0000"/>
      <name val="Times New Roman"/>
      <family val="1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Arial Cyr"/>
      <family val="2"/>
      <charset val="204"/>
    </font>
    <font>
      <sz val="8"/>
      <color rgb="FFFF0000"/>
      <name val="Arial Cyr"/>
      <charset val="204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20" fillId="0" borderId="0"/>
    <xf numFmtId="0" fontId="15" fillId="0" borderId="0"/>
  </cellStyleXfs>
  <cellXfs count="460">
    <xf numFmtId="0" fontId="0" fillId="0" borderId="0" xfId="0"/>
    <xf numFmtId="0" fontId="2" fillId="0" borderId="0" xfId="0" applyFont="1"/>
    <xf numFmtId="0" fontId="3" fillId="0" borderId="0" xfId="0" applyFont="1"/>
    <xf numFmtId="165" fontId="3" fillId="2" borderId="0" xfId="0" applyNumberFormat="1" applyFont="1" applyFill="1"/>
    <xf numFmtId="4" fontId="3" fillId="0" borderId="0" xfId="0" applyNumberFormat="1" applyFont="1"/>
    <xf numFmtId="0" fontId="4" fillId="0" borderId="0" xfId="0" applyFont="1"/>
    <xf numFmtId="165" fontId="4" fillId="2" borderId="0" xfId="0" applyNumberFormat="1" applyFont="1" applyFill="1"/>
    <xf numFmtId="4" fontId="4" fillId="0" borderId="0" xfId="0" applyNumberFormat="1" applyFont="1"/>
    <xf numFmtId="0" fontId="4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7" fontId="4" fillId="0" borderId="4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165" fontId="3" fillId="2" borderId="4" xfId="0" applyNumberFormat="1" applyFont="1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1" fontId="3" fillId="3" borderId="7" xfId="0" applyNumberFormat="1" applyFont="1" applyFill="1" applyBorder="1" applyAlignment="1" applyProtection="1">
      <alignment horizontal="left"/>
    </xf>
    <xf numFmtId="1" fontId="3" fillId="0" borderId="7" xfId="0" applyNumberFormat="1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165" fontId="3" fillId="2" borderId="8" xfId="0" applyNumberFormat="1" applyFont="1" applyFill="1" applyBorder="1" applyAlignment="1" applyProtection="1">
      <alignment horizontal="left"/>
      <protection locked="0"/>
    </xf>
    <xf numFmtId="0" fontId="3" fillId="0" borderId="8" xfId="0" applyFont="1" applyBorder="1" applyAlignment="1">
      <alignment horizontal="left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2" fontId="3" fillId="2" borderId="8" xfId="0" applyNumberFormat="1" applyFont="1" applyFill="1" applyBorder="1" applyAlignment="1" applyProtection="1">
      <alignment horizontal="left"/>
      <protection locked="0"/>
    </xf>
    <xf numFmtId="4" fontId="3" fillId="2" borderId="8" xfId="0" applyNumberFormat="1" applyFont="1" applyFill="1" applyBorder="1" applyAlignment="1" applyProtection="1">
      <alignment horizontal="left"/>
      <protection locked="0"/>
    </xf>
    <xf numFmtId="0" fontId="1" fillId="0" borderId="0" xfId="0" applyFont="1"/>
    <xf numFmtId="0" fontId="3" fillId="2" borderId="9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165" fontId="3" fillId="2" borderId="10" xfId="0" applyNumberFormat="1" applyFont="1" applyFill="1" applyBorder="1" applyAlignment="1" applyProtection="1">
      <alignment horizontal="left"/>
      <protection locked="0"/>
    </xf>
    <xf numFmtId="0" fontId="3" fillId="0" borderId="10" xfId="0" applyFont="1" applyBorder="1" applyAlignment="1">
      <alignment horizontal="left"/>
    </xf>
    <xf numFmtId="0" fontId="3" fillId="2" borderId="8" xfId="0" applyFont="1" applyFill="1" applyBorder="1" applyAlignment="1" applyProtection="1">
      <alignment horizontal="left"/>
      <protection locked="0"/>
    </xf>
    <xf numFmtId="2" fontId="3" fillId="3" borderId="7" xfId="0" applyNumberFormat="1" applyFont="1" applyFill="1" applyBorder="1" applyAlignment="1" applyProtection="1">
      <alignment horizontal="left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8" xfId="0" applyFont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4" fontId="3" fillId="0" borderId="8" xfId="0" applyNumberFormat="1" applyFont="1" applyBorder="1" applyProtection="1">
      <protection locked="0"/>
    </xf>
    <xf numFmtId="0" fontId="3" fillId="0" borderId="4" xfId="0" applyFont="1" applyBorder="1"/>
    <xf numFmtId="0" fontId="3" fillId="3" borderId="7" xfId="0" applyFont="1" applyFill="1" applyBorder="1" applyProtection="1"/>
    <xf numFmtId="0" fontId="3" fillId="0" borderId="10" xfId="0" applyFont="1" applyBorder="1" applyProtection="1">
      <protection locked="0"/>
    </xf>
    <xf numFmtId="1" fontId="3" fillId="0" borderId="7" xfId="0" applyNumberFormat="1" applyFont="1" applyBorder="1" applyProtection="1">
      <protection locked="0"/>
    </xf>
    <xf numFmtId="0" fontId="3" fillId="3" borderId="8" xfId="0" applyFont="1" applyFill="1" applyBorder="1" applyProtection="1"/>
    <xf numFmtId="0" fontId="4" fillId="0" borderId="11" xfId="0" applyFont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4" fontId="3" fillId="0" borderId="10" xfId="0" applyNumberFormat="1" applyFont="1" applyBorder="1" applyProtection="1">
      <protection locked="0"/>
    </xf>
    <xf numFmtId="0" fontId="3" fillId="0" borderId="10" xfId="0" applyFont="1" applyBorder="1"/>
    <xf numFmtId="1" fontId="4" fillId="0" borderId="10" xfId="0" applyNumberFormat="1" applyFont="1" applyBorder="1" applyProtection="1"/>
    <xf numFmtId="0" fontId="4" fillId="0" borderId="10" xfId="0" applyFont="1" applyBorder="1" applyProtection="1">
      <protection locked="0"/>
    </xf>
    <xf numFmtId="1" fontId="4" fillId="0" borderId="10" xfId="0" applyNumberFormat="1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4" xfId="0" applyFont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4" fontId="3" fillId="0" borderId="4" xfId="0" applyNumberFormat="1" applyFont="1" applyBorder="1" applyProtection="1">
      <protection locked="0"/>
    </xf>
    <xf numFmtId="165" fontId="3" fillId="0" borderId="4" xfId="0" applyNumberFormat="1" applyFont="1" applyBorder="1"/>
    <xf numFmtId="0" fontId="3" fillId="0" borderId="0" xfId="0" applyFont="1" applyBorder="1" applyProtection="1">
      <protection locked="0"/>
    </xf>
    <xf numFmtId="0" fontId="3" fillId="0" borderId="12" xfId="0" applyFont="1" applyBorder="1"/>
    <xf numFmtId="0" fontId="3" fillId="0" borderId="13" xfId="0" applyFont="1" applyBorder="1" applyProtection="1">
      <protection locked="0"/>
    </xf>
    <xf numFmtId="0" fontId="3" fillId="0" borderId="7" xfId="0" applyFont="1" applyBorder="1" applyProtection="1">
      <protection locked="0"/>
    </xf>
    <xf numFmtId="165" fontId="3" fillId="2" borderId="7" xfId="0" applyNumberFormat="1" applyFont="1" applyFill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0" fontId="3" fillId="0" borderId="7" xfId="0" applyFont="1" applyBorder="1"/>
    <xf numFmtId="0" fontId="4" fillId="0" borderId="7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3" xfId="0" applyFont="1" applyBorder="1"/>
    <xf numFmtId="165" fontId="3" fillId="2" borderId="0" xfId="0" applyNumberFormat="1" applyFont="1" applyFill="1" applyBorder="1"/>
    <xf numFmtId="4" fontId="3" fillId="0" borderId="0" xfId="0" applyNumberFormat="1" applyFont="1" applyBorder="1"/>
    <xf numFmtId="1" fontId="1" fillId="0" borderId="9" xfId="0" applyNumberFormat="1" applyFont="1" applyBorder="1"/>
    <xf numFmtId="165" fontId="2" fillId="2" borderId="0" xfId="0" applyNumberFormat="1" applyFont="1" applyFill="1"/>
    <xf numFmtId="4" fontId="2" fillId="0" borderId="0" xfId="0" applyNumberFormat="1" applyFont="1"/>
    <xf numFmtId="4" fontId="4" fillId="0" borderId="0" xfId="0" applyNumberFormat="1" applyFont="1" applyAlignment="1"/>
    <xf numFmtId="2" fontId="3" fillId="2" borderId="8" xfId="0" applyNumberFormat="1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2" fillId="0" borderId="0" xfId="0" applyFont="1" applyBorder="1"/>
    <xf numFmtId="2" fontId="3" fillId="3" borderId="4" xfId="0" applyNumberFormat="1" applyFont="1" applyFill="1" applyBorder="1" applyAlignment="1" applyProtection="1">
      <alignment horizontal="left"/>
    </xf>
    <xf numFmtId="0" fontId="3" fillId="2" borderId="0" xfId="0" applyFont="1" applyFill="1"/>
    <xf numFmtId="0" fontId="4" fillId="2" borderId="0" xfId="0" applyFont="1" applyFill="1"/>
    <xf numFmtId="0" fontId="4" fillId="2" borderId="14" xfId="0" applyFont="1" applyFill="1" applyBorder="1"/>
    <xf numFmtId="0" fontId="4" fillId="2" borderId="0" xfId="0" applyFont="1" applyFill="1" applyBorder="1"/>
    <xf numFmtId="0" fontId="3" fillId="2" borderId="0" xfId="0" applyFont="1" applyFill="1" applyBorder="1"/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 wrapText="1"/>
      <protection locked="0"/>
    </xf>
    <xf numFmtId="0" fontId="3" fillId="2" borderId="8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2" fillId="2" borderId="0" xfId="0" applyFont="1" applyFill="1"/>
    <xf numFmtId="0" fontId="3" fillId="4" borderId="16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4" fontId="3" fillId="2" borderId="4" xfId="0" applyNumberFormat="1" applyFont="1" applyFill="1" applyBorder="1" applyAlignment="1" applyProtection="1">
      <alignment horizontal="left"/>
      <protection locked="0"/>
    </xf>
    <xf numFmtId="0" fontId="3" fillId="4" borderId="8" xfId="0" applyFont="1" applyFill="1" applyBorder="1" applyAlignment="1">
      <alignment horizontal="left"/>
    </xf>
    <xf numFmtId="0" fontId="2" fillId="4" borderId="0" xfId="0" applyFont="1" applyFill="1"/>
    <xf numFmtId="2" fontId="3" fillId="2" borderId="12" xfId="0" applyNumberFormat="1" applyFont="1" applyFill="1" applyBorder="1" applyAlignment="1" applyProtection="1">
      <alignment horizontal="left"/>
      <protection locked="0"/>
    </xf>
    <xf numFmtId="2" fontId="3" fillId="2" borderId="9" xfId="0" applyNumberFormat="1" applyFont="1" applyFill="1" applyBorder="1" applyAlignment="1" applyProtection="1">
      <alignment horizontal="left"/>
      <protection locked="0"/>
    </xf>
    <xf numFmtId="4" fontId="3" fillId="2" borderId="8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7" xfId="0" applyNumberFormat="1" applyFont="1" applyFill="1" applyBorder="1" applyAlignment="1" applyProtection="1">
      <alignment horizontal="left"/>
      <protection locked="0"/>
    </xf>
    <xf numFmtId="2" fontId="3" fillId="2" borderId="13" xfId="0" applyNumberFormat="1" applyFont="1" applyFill="1" applyBorder="1" applyAlignment="1" applyProtection="1">
      <alignment horizontal="left"/>
      <protection locked="0"/>
    </xf>
    <xf numFmtId="4" fontId="3" fillId="2" borderId="7" xfId="0" applyNumberFormat="1" applyFont="1" applyFill="1" applyBorder="1" applyAlignment="1" applyProtection="1">
      <alignment horizontal="left"/>
      <protection locked="0"/>
    </xf>
    <xf numFmtId="1" fontId="3" fillId="0" borderId="8" xfId="0" applyNumberFormat="1" applyFont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1" fontId="2" fillId="0" borderId="0" xfId="0" applyNumberFormat="1" applyFont="1"/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16" fontId="4" fillId="0" borderId="0" xfId="0" applyNumberFormat="1" applyFont="1" applyProtection="1">
      <protection locked="0"/>
    </xf>
    <xf numFmtId="1" fontId="4" fillId="0" borderId="0" xfId="0" applyNumberFormat="1" applyFont="1" applyProtection="1">
      <protection locked="0"/>
    </xf>
    <xf numFmtId="0" fontId="5" fillId="0" borderId="0" xfId="0" applyFont="1" applyFill="1"/>
    <xf numFmtId="0" fontId="3" fillId="0" borderId="0" xfId="0" applyFont="1" applyFill="1"/>
    <xf numFmtId="165" fontId="10" fillId="0" borderId="8" xfId="0" applyNumberFormat="1" applyFont="1" applyFill="1" applyBorder="1" applyAlignment="1" applyProtection="1">
      <alignment horizontal="center"/>
      <protection locked="0"/>
    </xf>
    <xf numFmtId="165" fontId="10" fillId="0" borderId="8" xfId="0" applyNumberFormat="1" applyFont="1" applyFill="1" applyBorder="1" applyAlignment="1" applyProtection="1">
      <alignment horizontal="center"/>
    </xf>
    <xf numFmtId="1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/>
    <xf numFmtId="165" fontId="10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  <protection locked="0"/>
    </xf>
    <xf numFmtId="165" fontId="6" fillId="0" borderId="0" xfId="0" applyNumberFormat="1" applyFont="1" applyFill="1"/>
    <xf numFmtId="4" fontId="6" fillId="0" borderId="0" xfId="0" applyNumberFormat="1" applyFont="1" applyFill="1"/>
    <xf numFmtId="0" fontId="6" fillId="0" borderId="0" xfId="0" applyFont="1" applyFill="1" applyBorder="1"/>
    <xf numFmtId="0" fontId="5" fillId="0" borderId="0" xfId="0" applyFont="1" applyFill="1" applyBorder="1"/>
    <xf numFmtId="165" fontId="5" fillId="0" borderId="0" xfId="0" applyNumberFormat="1" applyFont="1" applyFill="1"/>
    <xf numFmtId="4" fontId="5" fillId="0" borderId="0" xfId="0" applyNumberFormat="1" applyFont="1" applyFill="1"/>
    <xf numFmtId="0" fontId="8" fillId="0" borderId="0" xfId="0" applyFont="1" applyFill="1"/>
    <xf numFmtId="0" fontId="8" fillId="0" borderId="8" xfId="1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protection locked="0"/>
    </xf>
    <xf numFmtId="0" fontId="10" fillId="0" borderId="8" xfId="0" applyFont="1" applyFill="1" applyBorder="1" applyProtection="1">
      <protection locked="0"/>
    </xf>
    <xf numFmtId="0" fontId="10" fillId="0" borderId="8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/>
    <xf numFmtId="0" fontId="10" fillId="0" borderId="0" xfId="0" applyFont="1" applyFill="1"/>
    <xf numFmtId="2" fontId="8" fillId="0" borderId="8" xfId="0" applyNumberFormat="1" applyFont="1" applyFill="1" applyBorder="1" applyAlignment="1" applyProtection="1">
      <alignment horizontal="center"/>
      <protection locked="0"/>
    </xf>
    <xf numFmtId="4" fontId="10" fillId="0" borderId="8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protection locked="0"/>
    </xf>
    <xf numFmtId="0" fontId="10" fillId="0" borderId="0" xfId="0" applyFont="1" applyFill="1" applyBorder="1" applyProtection="1">
      <protection locked="0"/>
    </xf>
    <xf numFmtId="165" fontId="10" fillId="0" borderId="0" xfId="0" applyNumberFormat="1" applyFont="1" applyFill="1" applyBorder="1" applyAlignment="1" applyProtection="1">
      <alignment horizontal="center"/>
      <protection locked="0"/>
    </xf>
    <xf numFmtId="4" fontId="10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  <xf numFmtId="1" fontId="6" fillId="0" borderId="0" xfId="0" applyNumberFormat="1" applyFont="1" applyFill="1" applyProtection="1">
      <protection locked="0"/>
    </xf>
    <xf numFmtId="165" fontId="3" fillId="0" borderId="0" xfId="0" applyNumberFormat="1" applyFont="1" applyFill="1"/>
    <xf numFmtId="4" fontId="3" fillId="0" borderId="0" xfId="0" applyNumberFormat="1" applyFont="1" applyFill="1"/>
    <xf numFmtId="0" fontId="12" fillId="2" borderId="8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49" fontId="8" fillId="0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left" wrapText="1"/>
      <protection locked="0"/>
    </xf>
    <xf numFmtId="0" fontId="9" fillId="0" borderId="8" xfId="1" applyFont="1" applyFill="1" applyBorder="1" applyAlignment="1" applyProtection="1">
      <alignment horizontal="left" wrapText="1"/>
      <protection locked="0"/>
    </xf>
    <xf numFmtId="0" fontId="8" fillId="0" borderId="8" xfId="0" applyFont="1" applyFill="1" applyBorder="1" applyAlignment="1" applyProtection="1">
      <alignment horizontal="center"/>
      <protection locked="0"/>
    </xf>
    <xf numFmtId="2" fontId="8" fillId="0" borderId="8" xfId="1" applyNumberFormat="1" applyFont="1" applyFill="1" applyBorder="1" applyAlignment="1" applyProtection="1">
      <alignment horizontal="center" vertical="center"/>
      <protection locked="0"/>
    </xf>
    <xf numFmtId="2" fontId="8" fillId="0" borderId="8" xfId="0" applyNumberFormat="1" applyFont="1" applyFill="1" applyBorder="1" applyAlignment="1" applyProtection="1">
      <alignment horizontal="center" vertical="center"/>
      <protection locked="0"/>
    </xf>
    <xf numFmtId="1" fontId="8" fillId="0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>
      <alignment horizontal="left"/>
    </xf>
    <xf numFmtId="0" fontId="8" fillId="0" borderId="8" xfId="1" applyFont="1" applyFill="1" applyBorder="1" applyAlignment="1">
      <alignment horizontal="center" vertical="center"/>
    </xf>
    <xf numFmtId="2" fontId="8" fillId="0" borderId="8" xfId="1" applyNumberFormat="1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2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/>
    <xf numFmtId="164" fontId="8" fillId="0" borderId="8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9" fillId="0" borderId="8" xfId="1" applyFont="1" applyFill="1" applyBorder="1" applyAlignment="1" applyProtection="1">
      <alignment horizontal="left"/>
      <protection locked="0"/>
    </xf>
    <xf numFmtId="165" fontId="14" fillId="0" borderId="0" xfId="0" applyNumberFormat="1" applyFont="1" applyFill="1"/>
    <xf numFmtId="4" fontId="11" fillId="0" borderId="0" xfId="0" applyNumberFormat="1" applyFont="1" applyFill="1" applyAlignment="1"/>
    <xf numFmtId="0" fontId="6" fillId="0" borderId="0" xfId="0" applyFont="1" applyFill="1" applyAlignment="1">
      <alignment wrapText="1"/>
    </xf>
    <xf numFmtId="0" fontId="17" fillId="0" borderId="0" xfId="0" applyFont="1" applyFill="1"/>
    <xf numFmtId="0" fontId="19" fillId="0" borderId="0" xfId="0" applyFont="1" applyFill="1" applyAlignment="1">
      <alignment horizontal="left" vertical="center" wrapText="1"/>
    </xf>
    <xf numFmtId="1" fontId="16" fillId="0" borderId="0" xfId="0" applyNumberFormat="1" applyFont="1" applyFill="1" applyBorder="1" applyAlignment="1" applyProtection="1">
      <alignment horizontal="center"/>
      <protection locked="0"/>
    </xf>
    <xf numFmtId="0" fontId="17" fillId="0" borderId="14" xfId="0" applyFont="1" applyFill="1" applyBorder="1"/>
    <xf numFmtId="0" fontId="17" fillId="0" borderId="0" xfId="0" applyFont="1" applyFill="1" applyBorder="1"/>
    <xf numFmtId="0" fontId="16" fillId="0" borderId="0" xfId="0" applyFont="1" applyFill="1"/>
    <xf numFmtId="1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0" xfId="0" applyNumberFormat="1" applyFont="1" applyFill="1" applyBorder="1" applyProtection="1">
      <protection locked="0"/>
    </xf>
    <xf numFmtId="0" fontId="21" fillId="0" borderId="0" xfId="2" applyFont="1" applyFill="1" applyAlignment="1">
      <alignment horizontal="left" vertical="center"/>
    </xf>
    <xf numFmtId="0" fontId="22" fillId="0" borderId="0" xfId="2" applyFont="1" applyFill="1" applyAlignment="1">
      <alignment vertical="center"/>
    </xf>
    <xf numFmtId="0" fontId="21" fillId="0" borderId="0" xfId="2" applyFont="1" applyFill="1" applyAlignment="1" applyProtection="1">
      <alignment horizontal="center" vertical="center"/>
      <protection locked="0"/>
    </xf>
    <xf numFmtId="0" fontId="21" fillId="0" borderId="0" xfId="2" applyFont="1" applyFill="1" applyAlignment="1">
      <alignment horizontal="center" vertical="center"/>
    </xf>
    <xf numFmtId="0" fontId="21" fillId="0" borderId="0" xfId="2" applyFont="1" applyFill="1" applyBorder="1" applyAlignment="1" applyProtection="1">
      <alignment horizontal="left" vertical="center" wrapText="1"/>
      <protection locked="0"/>
    </xf>
    <xf numFmtId="0" fontId="23" fillId="0" borderId="0" xfId="2" applyFont="1" applyFill="1" applyAlignment="1">
      <alignment vertical="center"/>
    </xf>
    <xf numFmtId="0" fontId="24" fillId="0" borderId="0" xfId="0" applyFont="1" applyProtection="1">
      <protection locked="0"/>
    </xf>
    <xf numFmtId="0" fontId="25" fillId="0" borderId="0" xfId="0" applyFont="1" applyFill="1" applyProtection="1">
      <protection locked="0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18" fillId="0" borderId="0" xfId="0" applyFont="1" applyFill="1" applyProtection="1">
      <protection locked="0"/>
    </xf>
    <xf numFmtId="0" fontId="27" fillId="0" borderId="0" xfId="0" applyFont="1" applyProtection="1">
      <protection locked="0"/>
    </xf>
    <xf numFmtId="0" fontId="27" fillId="0" borderId="0" xfId="0" applyFont="1" applyFill="1" applyProtection="1">
      <protection locked="0"/>
    </xf>
    <xf numFmtId="0" fontId="26" fillId="0" borderId="0" xfId="0" applyFont="1" applyFill="1" applyProtection="1">
      <protection locked="0"/>
    </xf>
    <xf numFmtId="1" fontId="26" fillId="0" borderId="0" xfId="0" applyNumberFormat="1" applyFont="1" applyFill="1" applyProtection="1">
      <protection locked="0"/>
    </xf>
    <xf numFmtId="1" fontId="18" fillId="0" borderId="0" xfId="0" applyNumberFormat="1" applyFont="1" applyFill="1" applyAlignment="1" applyProtection="1">
      <alignment horizontal="center"/>
      <protection locked="0"/>
    </xf>
    <xf numFmtId="1" fontId="18" fillId="0" borderId="0" xfId="0" applyNumberFormat="1" applyFont="1" applyFill="1" applyAlignment="1" applyProtection="1">
      <protection locked="0"/>
    </xf>
    <xf numFmtId="1" fontId="27" fillId="0" borderId="0" xfId="0" applyNumberFormat="1" applyFont="1" applyFill="1" applyProtection="1">
      <protection locked="0"/>
    </xf>
    <xf numFmtId="0" fontId="26" fillId="0" borderId="0" xfId="0" applyFont="1" applyFill="1" applyAlignment="1" applyProtection="1">
      <protection locked="0"/>
    </xf>
    <xf numFmtId="1" fontId="26" fillId="0" borderId="0" xfId="0" applyNumberFormat="1" applyFont="1" applyFill="1" applyAlignment="1" applyProtection="1">
      <protection locked="0"/>
    </xf>
    <xf numFmtId="0" fontId="18" fillId="0" borderId="0" xfId="0" applyFont="1" applyFill="1" applyAlignment="1" applyProtection="1">
      <alignment horizontal="left" vertical="center"/>
      <protection locked="0"/>
    </xf>
    <xf numFmtId="0" fontId="29" fillId="0" borderId="0" xfId="0" applyFont="1" applyProtection="1">
      <protection locked="0"/>
    </xf>
    <xf numFmtId="0" fontId="29" fillId="0" borderId="0" xfId="0" applyFont="1" applyFill="1" applyProtection="1">
      <protection locked="0"/>
    </xf>
    <xf numFmtId="0" fontId="29" fillId="0" borderId="0" xfId="0" applyFont="1" applyFill="1" applyAlignment="1" applyProtection="1">
      <protection locked="0"/>
    </xf>
    <xf numFmtId="1" fontId="29" fillId="0" borderId="0" xfId="0" applyNumberFormat="1" applyFont="1" applyFill="1" applyAlignment="1" applyProtection="1">
      <protection locked="0"/>
    </xf>
    <xf numFmtId="0" fontId="30" fillId="0" borderId="0" xfId="0" applyFont="1" applyFill="1" applyProtection="1">
      <protection locked="0"/>
    </xf>
    <xf numFmtId="0" fontId="18" fillId="2" borderId="0" xfId="0" applyFont="1" applyFill="1" applyBorder="1"/>
    <xf numFmtId="1" fontId="18" fillId="0" borderId="0" xfId="0" applyNumberFormat="1" applyFont="1" applyFill="1" applyAlignment="1" applyProtection="1">
      <alignment horizontal="left"/>
      <protection locked="0"/>
    </xf>
    <xf numFmtId="0" fontId="18" fillId="0" borderId="0" xfId="0" applyFont="1" applyProtection="1">
      <protection locked="0"/>
    </xf>
    <xf numFmtId="0" fontId="18" fillId="0" borderId="0" xfId="2" applyFont="1" applyFill="1" applyAlignment="1">
      <alignment horizontal="center" vertical="center"/>
    </xf>
    <xf numFmtId="0" fontId="31" fillId="0" borderId="0" xfId="2" applyFont="1" applyFill="1" applyAlignment="1">
      <alignment vertical="center"/>
    </xf>
    <xf numFmtId="0" fontId="32" fillId="0" borderId="0" xfId="2" applyFont="1" applyFill="1" applyAlignment="1">
      <alignment horizontal="center" vertical="center"/>
    </xf>
    <xf numFmtId="1" fontId="32" fillId="0" borderId="0" xfId="2" applyNumberFormat="1" applyFont="1" applyFill="1" applyBorder="1" applyAlignment="1" applyProtection="1">
      <alignment horizontal="center" vertical="center" wrapText="1"/>
    </xf>
    <xf numFmtId="0" fontId="32" fillId="0" borderId="0" xfId="2" applyFont="1" applyFill="1" applyAlignment="1">
      <alignment horizontal="left" vertical="center"/>
    </xf>
    <xf numFmtId="0" fontId="32" fillId="0" borderId="0" xfId="2" applyFont="1" applyFill="1" applyAlignment="1" applyProtection="1">
      <alignment horizontal="center" vertical="center"/>
      <protection locked="0"/>
    </xf>
    <xf numFmtId="0" fontId="33" fillId="0" borderId="0" xfId="2" applyFont="1" applyFill="1" applyAlignment="1" applyProtection="1">
      <alignment horizontal="center" vertical="center"/>
      <protection locked="0"/>
    </xf>
    <xf numFmtId="2" fontId="33" fillId="0" borderId="0" xfId="2" applyNumberFormat="1" applyFont="1" applyFill="1" applyAlignment="1" applyProtection="1">
      <alignment horizontal="center" vertical="center"/>
      <protection locked="0"/>
    </xf>
    <xf numFmtId="2" fontId="32" fillId="0" borderId="0" xfId="2" applyNumberFormat="1" applyFont="1" applyFill="1" applyAlignment="1" applyProtection="1">
      <alignment horizontal="center" vertical="center"/>
    </xf>
    <xf numFmtId="1" fontId="32" fillId="0" borderId="0" xfId="2" applyNumberFormat="1" applyFont="1" applyFill="1" applyAlignment="1" applyProtection="1">
      <alignment horizontal="center" vertical="center"/>
    </xf>
    <xf numFmtId="0" fontId="32" fillId="0" borderId="0" xfId="2" applyFont="1" applyFill="1" applyAlignment="1" applyProtection="1">
      <alignment horizontal="left" vertical="center"/>
    </xf>
    <xf numFmtId="0" fontId="34" fillId="0" borderId="0" xfId="2" applyFont="1" applyFill="1" applyAlignment="1" applyProtection="1">
      <alignment horizontal="center" vertical="center"/>
      <protection locked="0"/>
    </xf>
    <xf numFmtId="0" fontId="35" fillId="0" borderId="0" xfId="2" applyFont="1" applyFill="1" applyAlignment="1" applyProtection="1">
      <alignment horizontal="center" vertical="center"/>
      <protection locked="0"/>
    </xf>
    <xf numFmtId="2" fontId="34" fillId="0" borderId="0" xfId="2" applyNumberFormat="1" applyFont="1" applyFill="1" applyAlignment="1" applyProtection="1">
      <alignment horizontal="center" vertical="center"/>
    </xf>
    <xf numFmtId="0" fontId="36" fillId="0" borderId="0" xfId="2" applyFont="1" applyFill="1" applyAlignment="1">
      <alignment vertical="center"/>
    </xf>
    <xf numFmtId="0" fontId="17" fillId="0" borderId="0" xfId="0" applyFont="1" applyFill="1" applyBorder="1" applyAlignment="1" applyProtection="1">
      <protection locked="0"/>
    </xf>
    <xf numFmtId="0" fontId="16" fillId="0" borderId="0" xfId="0" applyFont="1" applyFill="1" applyBorder="1" applyAlignment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2" fontId="32" fillId="0" borderId="0" xfId="2" applyNumberFormat="1" applyFont="1" applyFill="1" applyAlignment="1" applyProtection="1">
      <alignment horizontal="left" vertical="center"/>
    </xf>
    <xf numFmtId="0" fontId="28" fillId="0" borderId="0" xfId="0" applyFont="1" applyFill="1" applyAlignment="1" applyProtection="1">
      <alignment vertical="center"/>
      <protection locked="0"/>
    </xf>
    <xf numFmtId="0" fontId="28" fillId="0" borderId="0" xfId="0" applyFont="1" applyFill="1" applyProtection="1">
      <protection locked="0"/>
    </xf>
    <xf numFmtId="49" fontId="28" fillId="0" borderId="0" xfId="0" applyNumberFormat="1" applyFont="1" applyFill="1" applyProtection="1">
      <protection locked="0"/>
    </xf>
    <xf numFmtId="49" fontId="37" fillId="0" borderId="8" xfId="0" applyNumberFormat="1" applyFont="1" applyFill="1" applyBorder="1" applyAlignment="1" applyProtection="1">
      <alignment horizontal="center" vertical="center" textRotation="90" wrapText="1"/>
      <protection locked="0"/>
    </xf>
    <xf numFmtId="0" fontId="37" fillId="0" borderId="8" xfId="0" applyFont="1" applyFill="1" applyBorder="1" applyProtection="1"/>
    <xf numFmtId="0" fontId="37" fillId="0" borderId="8" xfId="0" applyFont="1" applyFill="1" applyBorder="1" applyAlignment="1" applyProtection="1">
      <alignment horizontal="center"/>
    </xf>
    <xf numFmtId="0" fontId="17" fillId="0" borderId="8" xfId="0" applyFont="1" applyFill="1" applyBorder="1" applyAlignment="1" applyProtection="1">
      <alignment horizontal="center"/>
    </xf>
    <xf numFmtId="1" fontId="17" fillId="0" borderId="8" xfId="0" applyNumberFormat="1" applyFont="1" applyFill="1" applyBorder="1" applyAlignment="1" applyProtection="1">
      <alignment horizontal="center"/>
    </xf>
    <xf numFmtId="1" fontId="37" fillId="0" borderId="8" xfId="0" applyNumberFormat="1" applyFont="1" applyFill="1" applyBorder="1" applyAlignment="1" applyProtection="1">
      <alignment horizontal="center"/>
    </xf>
    <xf numFmtId="0" fontId="38" fillId="0" borderId="0" xfId="0" applyFont="1" applyFill="1" applyProtection="1"/>
    <xf numFmtId="0" fontId="39" fillId="0" borderId="8" xfId="0" applyFont="1" applyFill="1" applyBorder="1" applyAlignment="1" applyProtection="1">
      <alignment vertical="center" wrapText="1"/>
      <protection locked="0"/>
    </xf>
    <xf numFmtId="2" fontId="17" fillId="0" borderId="8" xfId="0" applyNumberFormat="1" applyFont="1" applyFill="1" applyBorder="1" applyAlignment="1" applyProtection="1">
      <alignment vertical="center" wrapText="1"/>
      <protection locked="0"/>
    </xf>
    <xf numFmtId="2" fontId="21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21" fillId="0" borderId="8" xfId="0" applyNumberFormat="1" applyFont="1" applyFill="1" applyBorder="1" applyAlignment="1" applyProtection="1">
      <alignment horizontal="center" vertical="center"/>
      <protection locked="0"/>
    </xf>
    <xf numFmtId="2" fontId="21" fillId="0" borderId="8" xfId="0" applyNumberFormat="1" applyFont="1" applyFill="1" applyBorder="1" applyAlignment="1">
      <alignment horizontal="center" vertical="center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2" fontId="21" fillId="0" borderId="8" xfId="0" applyNumberFormat="1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 wrapText="1"/>
      <protection locked="0"/>
    </xf>
    <xf numFmtId="0" fontId="17" fillId="0" borderId="8" xfId="0" applyFont="1" applyFill="1" applyBorder="1" applyAlignment="1" applyProtection="1">
      <alignment vertical="center" wrapText="1"/>
      <protection locked="0"/>
    </xf>
    <xf numFmtId="2" fontId="37" fillId="0" borderId="8" xfId="0" applyNumberFormat="1" applyFont="1" applyFill="1" applyBorder="1" applyAlignment="1" applyProtection="1">
      <alignment vertical="center" wrapText="1"/>
      <protection locked="0"/>
    </xf>
    <xf numFmtId="1" fontId="3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39" fillId="0" borderId="8" xfId="0" applyNumberFormat="1" applyFont="1" applyFill="1" applyBorder="1" applyAlignment="1" applyProtection="1">
      <alignment vertical="center" wrapText="1"/>
      <protection locked="0"/>
    </xf>
    <xf numFmtId="1" fontId="16" fillId="0" borderId="8" xfId="0" applyNumberFormat="1" applyFont="1" applyFill="1" applyBorder="1" applyAlignment="1" applyProtection="1">
      <alignment vertical="center"/>
      <protection locked="0"/>
    </xf>
    <xf numFmtId="1" fontId="39" fillId="0" borderId="8" xfId="0" applyNumberFormat="1" applyFont="1" applyFill="1" applyBorder="1" applyAlignment="1" applyProtection="1">
      <alignment vertical="center"/>
      <protection locked="0"/>
    </xf>
    <xf numFmtId="1" fontId="39" fillId="0" borderId="8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Protection="1">
      <protection locked="0"/>
    </xf>
    <xf numFmtId="0" fontId="17" fillId="0" borderId="8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center" vertical="center" wrapText="1"/>
    </xf>
    <xf numFmtId="49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8" xfId="0" applyNumberFormat="1" applyFont="1" applyFill="1" applyBorder="1" applyAlignment="1">
      <alignment horizontal="center" vertical="center" wrapText="1"/>
    </xf>
    <xf numFmtId="2" fontId="21" fillId="0" borderId="8" xfId="2" applyNumberFormat="1" applyFont="1" applyFill="1" applyBorder="1" applyAlignment="1" applyProtection="1">
      <alignment horizontal="center" vertical="center"/>
      <protection locked="0"/>
    </xf>
    <xf numFmtId="0" fontId="21" fillId="0" borderId="8" xfId="0" applyFont="1" applyFill="1" applyBorder="1" applyAlignment="1">
      <alignment horizontal="center" vertical="center"/>
    </xf>
    <xf numFmtId="2" fontId="16" fillId="0" borderId="8" xfId="2" applyNumberFormat="1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2" fontId="39" fillId="0" borderId="8" xfId="0" applyNumberFormat="1" applyFont="1" applyFill="1" applyBorder="1" applyAlignment="1" applyProtection="1">
      <alignment vertical="center" wrapText="1"/>
      <protection locked="0"/>
    </xf>
    <xf numFmtId="0" fontId="17" fillId="0" borderId="8" xfId="2" applyFont="1" applyFill="1" applyBorder="1" applyAlignment="1" applyProtection="1">
      <alignment horizontal="left" vertical="center" wrapText="1"/>
      <protection locked="0"/>
    </xf>
    <xf numFmtId="0" fontId="16" fillId="0" borderId="7" xfId="2" applyFont="1" applyFill="1" applyBorder="1" applyAlignment="1" applyProtection="1">
      <alignment horizontal="center" vertical="center" wrapText="1"/>
      <protection locked="0"/>
    </xf>
    <xf numFmtId="0" fontId="16" fillId="0" borderId="8" xfId="2" applyFont="1" applyFill="1" applyBorder="1" applyAlignment="1" applyProtection="1">
      <alignment horizontal="center" vertical="center" wrapText="1"/>
      <protection locked="0"/>
    </xf>
    <xf numFmtId="2" fontId="21" fillId="0" borderId="8" xfId="2" applyNumberFormat="1" applyFont="1" applyFill="1" applyBorder="1" applyAlignment="1" applyProtection="1">
      <alignment horizontal="center" vertical="center" wrapText="1"/>
      <protection locked="0"/>
    </xf>
    <xf numFmtId="2" fontId="16" fillId="0" borderId="8" xfId="2" applyNumberFormat="1" applyFont="1" applyFill="1" applyBorder="1" applyAlignment="1" applyProtection="1">
      <alignment horizontal="center" vertical="center" wrapText="1"/>
    </xf>
    <xf numFmtId="0" fontId="21" fillId="0" borderId="7" xfId="2" applyFont="1" applyFill="1" applyBorder="1" applyAlignment="1" applyProtection="1">
      <alignment horizontal="center" vertical="center" wrapText="1"/>
      <protection locked="0"/>
    </xf>
    <xf numFmtId="0" fontId="21" fillId="0" borderId="8" xfId="2" applyFont="1" applyFill="1" applyBorder="1" applyAlignment="1" applyProtection="1">
      <alignment horizontal="center" vertical="center" wrapText="1"/>
      <protection locked="0"/>
    </xf>
    <xf numFmtId="2" fontId="21" fillId="0" borderId="8" xfId="2" applyNumberFormat="1" applyFont="1" applyFill="1" applyBorder="1" applyAlignment="1" applyProtection="1">
      <alignment horizontal="center" vertical="center" wrapText="1"/>
    </xf>
    <xf numFmtId="1" fontId="17" fillId="0" borderId="8" xfId="0" applyNumberFormat="1" applyFont="1" applyFill="1" applyBorder="1" applyAlignment="1" applyProtection="1">
      <alignment vertical="center" wrapText="1"/>
      <protection locked="0"/>
    </xf>
    <xf numFmtId="0" fontId="17" fillId="0" borderId="0" xfId="2" applyFont="1" applyFill="1" applyBorder="1" applyAlignment="1">
      <alignment horizontal="left" vertical="center"/>
    </xf>
    <xf numFmtId="0" fontId="21" fillId="0" borderId="8" xfId="2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>
      <alignment horizontal="center" vertical="center"/>
    </xf>
    <xf numFmtId="49" fontId="16" fillId="0" borderId="8" xfId="3" applyNumberFormat="1" applyFont="1" applyFill="1" applyBorder="1" applyAlignment="1" applyProtection="1">
      <alignment horizontal="center" vertical="center" wrapText="1"/>
      <protection locked="0"/>
    </xf>
    <xf numFmtId="2" fontId="16" fillId="0" borderId="8" xfId="2" applyNumberFormat="1" applyFont="1" applyFill="1" applyBorder="1" applyAlignment="1">
      <alignment horizontal="center" vertical="center"/>
    </xf>
    <xf numFmtId="0" fontId="16" fillId="0" borderId="8" xfId="2" applyFont="1" applyFill="1" applyBorder="1" applyAlignment="1" applyProtection="1">
      <alignment horizontal="center" vertical="center"/>
      <protection locked="0"/>
    </xf>
    <xf numFmtId="0" fontId="21" fillId="0" borderId="8" xfId="2" applyFont="1" applyFill="1" applyBorder="1" applyAlignment="1" applyProtection="1">
      <alignment horizontal="center" vertical="center"/>
    </xf>
    <xf numFmtId="0" fontId="17" fillId="0" borderId="10" xfId="0" applyFont="1" applyFill="1" applyBorder="1" applyAlignment="1">
      <alignment horizontal="left" vertical="center" wrapText="1"/>
    </xf>
    <xf numFmtId="2" fontId="16" fillId="0" borderId="8" xfId="2" applyNumberFormat="1" applyFont="1" applyFill="1" applyBorder="1" applyAlignment="1" applyProtection="1">
      <alignment horizontal="center" vertical="center"/>
      <protection locked="0"/>
    </xf>
    <xf numFmtId="0" fontId="17" fillId="0" borderId="8" xfId="2" applyFont="1" applyFill="1" applyBorder="1" applyAlignment="1" applyProtection="1">
      <alignment horizontal="left" vertical="center"/>
      <protection locked="0"/>
    </xf>
    <xf numFmtId="2" fontId="21" fillId="0" borderId="8" xfId="2" applyNumberFormat="1" applyFont="1" applyFill="1" applyBorder="1" applyAlignment="1" applyProtection="1">
      <alignment horizontal="center" vertical="center"/>
    </xf>
    <xf numFmtId="49" fontId="17" fillId="0" borderId="8" xfId="2" applyNumberFormat="1" applyFont="1" applyFill="1" applyBorder="1" applyAlignment="1" applyProtection="1">
      <alignment horizontal="left" vertical="center" wrapText="1"/>
      <protection locked="0"/>
    </xf>
    <xf numFmtId="0" fontId="16" fillId="0" borderId="10" xfId="0" applyFont="1" applyFill="1" applyBorder="1" applyAlignment="1">
      <alignment horizontal="center" vertical="center" wrapText="1"/>
    </xf>
    <xf numFmtId="49" fontId="21" fillId="0" borderId="8" xfId="0" applyNumberFormat="1" applyFont="1" applyFill="1" applyBorder="1" applyAlignment="1">
      <alignment horizontal="center" vertical="center" wrapText="1"/>
    </xf>
    <xf numFmtId="2" fontId="17" fillId="0" borderId="8" xfId="0" applyNumberFormat="1" applyFont="1" applyFill="1" applyBorder="1" applyAlignment="1">
      <alignment horizontal="left" vertical="center" wrapText="1"/>
    </xf>
    <xf numFmtId="2" fontId="16" fillId="0" borderId="8" xfId="0" applyNumberFormat="1" applyFont="1" applyFill="1" applyBorder="1" applyAlignment="1">
      <alignment horizontal="center" vertical="center"/>
    </xf>
    <xf numFmtId="2" fontId="16" fillId="0" borderId="8" xfId="0" applyNumberFormat="1" applyFont="1" applyFill="1" applyBorder="1" applyAlignment="1">
      <alignment horizontal="center" vertical="center" wrapText="1"/>
    </xf>
    <xf numFmtId="2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8" xfId="0" applyNumberFormat="1" applyFont="1" applyFill="1" applyBorder="1" applyAlignment="1" applyProtection="1">
      <alignment horizontal="center" vertical="center"/>
      <protection locked="0"/>
    </xf>
    <xf numFmtId="2" fontId="16" fillId="0" borderId="7" xfId="2" applyNumberFormat="1" applyFont="1" applyFill="1" applyBorder="1" applyAlignment="1" applyProtection="1">
      <alignment horizontal="center" vertical="center" wrapText="1"/>
    </xf>
    <xf numFmtId="2" fontId="17" fillId="0" borderId="10" xfId="0" applyNumberFormat="1" applyFont="1" applyFill="1" applyBorder="1" applyAlignment="1">
      <alignment vertical="center" wrapText="1"/>
    </xf>
    <xf numFmtId="0" fontId="17" fillId="0" borderId="10" xfId="2" applyFont="1" applyFill="1" applyBorder="1" applyAlignment="1" applyProtection="1">
      <alignment horizontal="left" vertical="center" wrapText="1"/>
      <protection locked="0"/>
    </xf>
    <xf numFmtId="0" fontId="16" fillId="0" borderId="4" xfId="2" applyFont="1" applyFill="1" applyBorder="1" applyAlignment="1" applyProtection="1">
      <alignment horizontal="center" vertical="center" wrapText="1"/>
      <protection locked="0"/>
    </xf>
    <xf numFmtId="0" fontId="21" fillId="0" borderId="4" xfId="2" applyFont="1" applyFill="1" applyBorder="1" applyAlignment="1" applyProtection="1">
      <alignment horizontal="center" vertical="center" wrapText="1"/>
      <protection locked="0"/>
    </xf>
    <xf numFmtId="2" fontId="21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21" fillId="0" borderId="10" xfId="2" applyFont="1" applyFill="1" applyBorder="1" applyAlignment="1" applyProtection="1">
      <alignment horizontal="center" vertical="center" wrapText="1"/>
      <protection locked="0"/>
    </xf>
    <xf numFmtId="2" fontId="16" fillId="0" borderId="10" xfId="2" applyNumberFormat="1" applyFont="1" applyFill="1" applyBorder="1" applyAlignment="1" applyProtection="1">
      <alignment horizontal="center" vertical="center" wrapText="1"/>
    </xf>
    <xf numFmtId="49" fontId="41" fillId="0" borderId="8" xfId="0" applyNumberFormat="1" applyFont="1" applyFill="1" applyBorder="1" applyAlignment="1" applyProtection="1">
      <alignment horizontal="center" vertical="center"/>
      <protection locked="0"/>
    </xf>
    <xf numFmtId="0" fontId="39" fillId="0" borderId="8" xfId="0" applyFont="1" applyFill="1" applyBorder="1" applyAlignment="1" applyProtection="1">
      <alignment vertical="center"/>
      <protection locked="0"/>
    </xf>
    <xf numFmtId="0" fontId="16" fillId="0" borderId="8" xfId="0" applyFont="1" applyFill="1" applyBorder="1" applyAlignment="1" applyProtection="1">
      <alignment vertical="center"/>
      <protection locked="0"/>
    </xf>
    <xf numFmtId="0" fontId="39" fillId="0" borderId="8" xfId="0" applyFont="1" applyFill="1" applyBorder="1" applyAlignment="1" applyProtection="1">
      <alignment horizontal="right" vertical="center" wrapText="1"/>
      <protection locked="0"/>
    </xf>
    <xf numFmtId="2" fontId="16" fillId="0" borderId="10" xfId="0" applyNumberFormat="1" applyFont="1" applyFill="1" applyBorder="1" applyAlignment="1">
      <alignment horizontal="center" vertical="center"/>
    </xf>
    <xf numFmtId="0" fontId="39" fillId="0" borderId="8" xfId="0" applyFont="1" applyFill="1" applyBorder="1" applyProtection="1">
      <protection locked="0"/>
    </xf>
    <xf numFmtId="0" fontId="37" fillId="0" borderId="8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1" fontId="16" fillId="0" borderId="8" xfId="0" applyNumberFormat="1" applyFont="1" applyFill="1" applyBorder="1" applyProtection="1">
      <protection locked="0"/>
    </xf>
    <xf numFmtId="165" fontId="16" fillId="0" borderId="8" xfId="0" applyNumberFormat="1" applyFont="1" applyFill="1" applyBorder="1" applyProtection="1">
      <protection locked="0"/>
    </xf>
    <xf numFmtId="0" fontId="42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1" fontId="3" fillId="0" borderId="0" xfId="0" applyNumberFormat="1" applyFont="1" applyFill="1" applyProtection="1">
      <protection locked="0"/>
    </xf>
    <xf numFmtId="1" fontId="42" fillId="0" borderId="0" xfId="0" applyNumberFormat="1" applyFont="1" applyFill="1" applyProtection="1">
      <protection locked="0"/>
    </xf>
    <xf numFmtId="0" fontId="2" fillId="0" borderId="0" xfId="0" applyFont="1" applyFill="1" applyProtection="1">
      <protection locked="0"/>
    </xf>
    <xf numFmtId="0" fontId="43" fillId="0" borderId="0" xfId="0" applyFont="1" applyFill="1" applyProtection="1">
      <protection locked="0"/>
    </xf>
    <xf numFmtId="1" fontId="43" fillId="0" borderId="0" xfId="0" applyNumberFormat="1" applyFont="1" applyFill="1" applyProtection="1">
      <protection locked="0"/>
    </xf>
    <xf numFmtId="0" fontId="44" fillId="0" borderId="0" xfId="0" applyFont="1" applyFill="1" applyProtection="1">
      <protection locked="0"/>
    </xf>
    <xf numFmtId="0" fontId="45" fillId="0" borderId="0" xfId="0" applyFont="1" applyFill="1" applyProtection="1">
      <protection locked="0"/>
    </xf>
    <xf numFmtId="1" fontId="2" fillId="0" borderId="0" xfId="0" applyNumberFormat="1" applyFont="1" applyFill="1" applyProtection="1">
      <protection locked="0"/>
    </xf>
    <xf numFmtId="1" fontId="45" fillId="0" borderId="0" xfId="0" applyNumberFormat="1" applyFont="1" applyFill="1" applyProtection="1">
      <protection locked="0"/>
    </xf>
    <xf numFmtId="0" fontId="4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5" fillId="0" borderId="0" xfId="0" applyFont="1" applyProtection="1">
      <protection locked="0"/>
    </xf>
    <xf numFmtId="0" fontId="16" fillId="0" borderId="0" xfId="0" applyFont="1" applyBorder="1"/>
    <xf numFmtId="0" fontId="17" fillId="0" borderId="0" xfId="0" applyNumberFormat="1" applyFont="1" applyFill="1" applyBorder="1" applyAlignment="1">
      <alignment vertical="top" wrapText="1"/>
    </xf>
    <xf numFmtId="0" fontId="17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/>
    <xf numFmtId="1" fontId="3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8" xfId="0" applyFont="1" applyFill="1" applyBorder="1" applyAlignment="1" applyProtection="1">
      <alignment horizontal="center" vertical="center" wrapText="1"/>
      <protection locked="0"/>
    </xf>
    <xf numFmtId="4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 vertical="center" wrapText="1"/>
    </xf>
    <xf numFmtId="0" fontId="23" fillId="0" borderId="0" xfId="2" applyFont="1" applyFill="1" applyBorder="1" applyAlignment="1">
      <alignment vertical="center"/>
    </xf>
    <xf numFmtId="0" fontId="26" fillId="0" borderId="0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1" fontId="32" fillId="0" borderId="0" xfId="2" applyNumberFormat="1" applyFont="1" applyFill="1" applyBorder="1" applyAlignment="1" applyProtection="1">
      <alignment horizontal="center" vertical="center"/>
    </xf>
    <xf numFmtId="0" fontId="36" fillId="0" borderId="0" xfId="2" applyFont="1" applyFill="1" applyBorder="1" applyAlignment="1">
      <alignment vertical="center"/>
    </xf>
    <xf numFmtId="1" fontId="16" fillId="0" borderId="0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49" fontId="17" fillId="0" borderId="0" xfId="0" applyNumberFormat="1" applyFont="1" applyFill="1" applyBorder="1" applyAlignment="1" applyProtection="1">
      <alignment horizontal="center"/>
      <protection locked="0"/>
    </xf>
    <xf numFmtId="1" fontId="17" fillId="0" borderId="0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5" fillId="0" borderId="0" xfId="0" applyFont="1" applyFill="1" applyBorder="1" applyProtection="1">
      <protection locked="0"/>
    </xf>
    <xf numFmtId="0" fontId="4" fillId="2" borderId="2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5" fontId="4" fillId="2" borderId="25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9" fontId="4" fillId="0" borderId="26" xfId="0" applyNumberFormat="1" applyFont="1" applyBorder="1" applyAlignment="1">
      <alignment horizontal="center" vertical="center"/>
    </xf>
    <xf numFmtId="9" fontId="4" fillId="0" borderId="27" xfId="0" applyNumberFormat="1" applyFont="1" applyBorder="1" applyAlignment="1">
      <alignment horizontal="center" vertical="center"/>
    </xf>
    <xf numFmtId="9" fontId="4" fillId="0" borderId="3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7" fontId="4" fillId="0" borderId="30" xfId="0" applyNumberFormat="1" applyFont="1" applyBorder="1" applyAlignment="1">
      <alignment horizontal="center" vertical="center"/>
    </xf>
    <xf numFmtId="17" fontId="4" fillId="0" borderId="31" xfId="0" applyNumberFormat="1" applyFont="1" applyBorder="1" applyAlignment="1">
      <alignment horizontal="center" vertical="center"/>
    </xf>
    <xf numFmtId="9" fontId="4" fillId="0" borderId="40" xfId="0" applyNumberFormat="1" applyFont="1" applyBorder="1" applyAlignment="1">
      <alignment horizontal="center" vertical="center"/>
    </xf>
    <xf numFmtId="9" fontId="4" fillId="0" borderId="41" xfId="0" applyNumberFormat="1" applyFont="1" applyBorder="1" applyAlignment="1">
      <alignment horizontal="center" vertical="center"/>
    </xf>
    <xf numFmtId="9" fontId="4" fillId="0" borderId="28" xfId="0" applyNumberFormat="1" applyFont="1" applyBorder="1" applyAlignment="1">
      <alignment horizontal="center" vertical="center" wrapText="1"/>
    </xf>
    <xf numFmtId="9" fontId="4" fillId="0" borderId="29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9" fontId="4" fillId="0" borderId="19" xfId="0" applyNumberFormat="1" applyFont="1" applyBorder="1" applyAlignment="1">
      <alignment horizontal="center" vertical="center" wrapText="1"/>
    </xf>
    <xf numFmtId="9" fontId="4" fillId="0" borderId="12" xfId="0" applyNumberFormat="1" applyFont="1" applyBorder="1" applyAlignment="1">
      <alignment horizontal="center" vertical="center" wrapText="1"/>
    </xf>
    <xf numFmtId="9" fontId="4" fillId="0" borderId="20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" fontId="4" fillId="0" borderId="25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4" fontId="10" fillId="0" borderId="1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textRotation="90" wrapText="1"/>
    </xf>
    <xf numFmtId="0" fontId="10" fillId="0" borderId="4" xfId="0" applyFont="1" applyFill="1" applyBorder="1" applyAlignment="1">
      <alignment horizontal="center" vertical="center" textRotation="90" wrapText="1"/>
    </xf>
    <xf numFmtId="0" fontId="10" fillId="0" borderId="7" xfId="0" applyFont="1" applyFill="1" applyBorder="1" applyAlignment="1">
      <alignment horizontal="center" vertical="center" textRotation="90" wrapText="1"/>
    </xf>
    <xf numFmtId="165" fontId="10" fillId="0" borderId="8" xfId="0" applyNumberFormat="1" applyFont="1" applyFill="1" applyBorder="1" applyAlignment="1">
      <alignment horizontal="center" vertical="center" wrapText="1"/>
    </xf>
    <xf numFmtId="4" fontId="10" fillId="0" borderId="8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wrapText="1"/>
    </xf>
    <xf numFmtId="0" fontId="39" fillId="0" borderId="10" xfId="0" applyFont="1" applyFill="1" applyBorder="1" applyAlignment="1" applyProtection="1">
      <alignment horizontal="center" vertical="center" wrapText="1"/>
      <protection locked="0"/>
    </xf>
    <xf numFmtId="0" fontId="39" fillId="0" borderId="7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Alignment="1">
      <alignment horizontal="center" wrapText="1"/>
    </xf>
    <xf numFmtId="4" fontId="19" fillId="0" borderId="0" xfId="0" applyNumberFormat="1" applyFont="1" applyFill="1" applyAlignment="1">
      <alignment horizontal="center"/>
    </xf>
    <xf numFmtId="49" fontId="37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37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37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37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37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8" xfId="0" applyNumberFormat="1" applyFont="1" applyFill="1" applyBorder="1" applyAlignment="1" applyProtection="1">
      <alignment horizontal="center" vertical="center" textRotation="90" wrapText="1"/>
      <protection locked="0"/>
    </xf>
    <xf numFmtId="49" fontId="17" fillId="0" borderId="8" xfId="0" applyNumberFormat="1" applyFont="1" applyFill="1" applyBorder="1" applyAlignment="1" applyProtection="1">
      <alignment horizontal="center" vertical="center" textRotation="90" wrapText="1"/>
      <protection locked="0"/>
    </xf>
    <xf numFmtId="49" fontId="37" fillId="0" borderId="10" xfId="0" applyNumberFormat="1" applyFont="1" applyFill="1" applyBorder="1" applyAlignment="1" applyProtection="1">
      <alignment horizontal="center" vertical="center" textRotation="90" wrapText="1"/>
      <protection locked="0"/>
    </xf>
    <xf numFmtId="49" fontId="37" fillId="0" borderId="7" xfId="0" applyNumberFormat="1" applyFont="1" applyFill="1" applyBorder="1" applyAlignment="1" applyProtection="1">
      <alignment horizontal="center" vertical="center" textRotation="90" wrapText="1"/>
      <protection locked="0"/>
    </xf>
    <xf numFmtId="49" fontId="37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49" fontId="1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8" xfId="0" applyNumberFormat="1" applyFont="1" applyFill="1" applyBorder="1" applyAlignment="1" applyProtection="1">
      <alignment horizontal="center" vertical="center"/>
      <protection locked="0"/>
    </xf>
    <xf numFmtId="1" fontId="37" fillId="0" borderId="15" xfId="0" applyNumberFormat="1" applyFont="1" applyFill="1" applyBorder="1" applyAlignment="1" applyProtection="1">
      <alignment horizontal="center" vertical="center"/>
      <protection locked="0"/>
    </xf>
    <xf numFmtId="1" fontId="37" fillId="0" borderId="16" xfId="0" applyNumberFormat="1" applyFont="1" applyFill="1" applyBorder="1" applyAlignment="1" applyProtection="1">
      <alignment horizontal="center" vertical="center"/>
      <protection locked="0"/>
    </xf>
    <xf numFmtId="1" fontId="3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37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46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46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46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8" xfId="0" applyFont="1" applyFill="1" applyBorder="1" applyAlignment="1" applyProtection="1">
      <alignment horizontal="center" vertical="center"/>
      <protection locked="0"/>
    </xf>
    <xf numFmtId="0" fontId="37" fillId="0" borderId="8" xfId="0" applyFont="1" applyFill="1" applyBorder="1" applyAlignment="1" applyProtection="1">
      <alignment horizontal="center" vertical="center" wrapText="1"/>
      <protection locked="0"/>
    </xf>
    <xf numFmtId="0" fontId="37" fillId="0" borderId="10" xfId="0" applyFont="1" applyFill="1" applyBorder="1" applyAlignment="1" applyProtection="1">
      <alignment horizontal="center" vertical="center" wrapText="1"/>
      <protection locked="0"/>
    </xf>
    <xf numFmtId="0" fontId="37" fillId="0" borderId="4" xfId="0" applyFont="1" applyFill="1" applyBorder="1" applyAlignment="1" applyProtection="1">
      <alignment horizontal="center" vertical="center" wrapText="1"/>
      <protection locked="0"/>
    </xf>
    <xf numFmtId="0" fontId="37" fillId="0" borderId="7" xfId="0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Fill="1" applyBorder="1" applyAlignment="1" applyProtection="1">
      <alignment horizontal="center" vertical="center" textRotation="90" wrapText="1"/>
      <protection locked="0"/>
    </xf>
    <xf numFmtId="49" fontId="17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49" fontId="17" fillId="0" borderId="7" xfId="0" applyNumberFormat="1" applyFont="1" applyFill="1" applyBorder="1" applyAlignment="1" applyProtection="1">
      <alignment horizontal="center" vertical="center" textRotation="90" wrapText="1"/>
      <protection locked="0"/>
    </xf>
    <xf numFmtId="0" fontId="17" fillId="0" borderId="0" xfId="0" applyFont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 wrapText="1"/>
    </xf>
  </cellXfs>
  <cellStyles count="4">
    <cellStyle name="Excel Built-in Normal" xfId="2" xr:uid="{00000000-0005-0000-0000-000000000000}"/>
    <cellStyle name="Обычный" xfId="0" builtinId="0"/>
    <cellStyle name="Обычный 2" xfId="3" xr:uid="{00000000-0005-0000-0000-000002000000}"/>
    <cellStyle name="Обычный 2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9"/>
  <sheetViews>
    <sheetView workbookViewId="0">
      <selection activeCell="X16" sqref="X16"/>
    </sheetView>
  </sheetViews>
  <sheetFormatPr defaultRowHeight="11.25" x14ac:dyDescent="0.2"/>
  <cols>
    <col min="1" max="1" width="4.140625" style="1" customWidth="1"/>
    <col min="2" max="2" width="13.85546875" style="99" customWidth="1"/>
    <col min="3" max="3" width="16.140625" style="99" customWidth="1"/>
    <col min="4" max="4" width="7.85546875" style="1" customWidth="1"/>
    <col min="5" max="5" width="5.28515625" style="1" customWidth="1"/>
    <col min="6" max="6" width="7.140625" style="1" customWidth="1"/>
    <col min="7" max="7" width="5.42578125" style="1" customWidth="1"/>
    <col min="8" max="8" width="4.5703125" style="74" customWidth="1"/>
    <col min="9" max="9" width="5" style="75" customWidth="1"/>
    <col min="10" max="10" width="3.42578125" style="1" hidden="1" customWidth="1"/>
    <col min="11" max="11" width="4.7109375" style="1" hidden="1" customWidth="1"/>
    <col min="12" max="12" width="10.7109375" style="1" customWidth="1"/>
    <col min="13" max="13" width="6.28515625" style="1" customWidth="1"/>
    <col min="14" max="14" width="5.28515625" style="1" customWidth="1"/>
    <col min="15" max="15" width="4.85546875" style="1" customWidth="1"/>
    <col min="16" max="17" width="5.5703125" style="1" customWidth="1"/>
    <col min="18" max="18" width="7.7109375" style="1" customWidth="1"/>
    <col min="19" max="19" width="6.85546875" style="1" customWidth="1"/>
    <col min="20" max="20" width="11.5703125" style="1" customWidth="1"/>
    <col min="21" max="16384" width="9.140625" style="1"/>
  </cols>
  <sheetData>
    <row r="1" spans="1:20" x14ac:dyDescent="0.2">
      <c r="B1" s="81"/>
      <c r="C1" s="81"/>
      <c r="D1" s="2"/>
      <c r="E1" s="2"/>
      <c r="F1" s="2"/>
      <c r="G1" s="2"/>
      <c r="H1" s="3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">
      <c r="B2" s="82" t="s">
        <v>0</v>
      </c>
      <c r="C2" s="82"/>
      <c r="D2" s="5"/>
      <c r="E2" s="5"/>
      <c r="F2" s="5"/>
      <c r="G2" s="5"/>
      <c r="H2" s="6"/>
      <c r="I2" s="7"/>
      <c r="J2" s="5" t="s">
        <v>7</v>
      </c>
      <c r="K2" s="5"/>
      <c r="L2" s="5"/>
      <c r="M2" s="5"/>
      <c r="N2" s="5" t="s">
        <v>13</v>
      </c>
      <c r="O2" s="5"/>
      <c r="P2" s="5"/>
      <c r="Q2" s="5"/>
      <c r="R2" s="2"/>
      <c r="S2" s="2"/>
      <c r="T2" s="2"/>
    </row>
    <row r="3" spans="1:20" ht="12.75" customHeight="1" x14ac:dyDescent="0.2">
      <c r="B3" s="82"/>
      <c r="C3" s="82"/>
      <c r="D3" s="5"/>
      <c r="E3" s="5"/>
      <c r="F3" s="5"/>
      <c r="G3" s="5"/>
      <c r="H3" s="6"/>
      <c r="I3" s="7"/>
      <c r="J3" s="5" t="s">
        <v>8</v>
      </c>
      <c r="K3" s="5"/>
      <c r="L3" s="5"/>
      <c r="M3" s="5"/>
      <c r="N3" s="5" t="s">
        <v>27</v>
      </c>
      <c r="O3" s="5"/>
      <c r="P3" s="5"/>
      <c r="Q3" s="5">
        <v>70.25</v>
      </c>
      <c r="R3" s="2"/>
      <c r="S3" s="2"/>
      <c r="T3" s="2"/>
    </row>
    <row r="4" spans="1:20" x14ac:dyDescent="0.2">
      <c r="B4" s="82" t="s">
        <v>15</v>
      </c>
      <c r="C4" s="82"/>
      <c r="D4" s="5"/>
      <c r="E4" s="5"/>
      <c r="F4" s="5"/>
      <c r="G4" s="5"/>
      <c r="H4" s="6"/>
      <c r="I4" s="7"/>
      <c r="J4" s="5" t="s">
        <v>9</v>
      </c>
      <c r="K4" s="5"/>
      <c r="L4" s="5"/>
      <c r="M4" s="5"/>
      <c r="N4" s="5" t="s">
        <v>28</v>
      </c>
      <c r="O4" s="5"/>
      <c r="P4" s="5"/>
      <c r="Q4" s="76" t="s">
        <v>169</v>
      </c>
      <c r="R4" s="76"/>
      <c r="S4" s="2"/>
      <c r="T4" s="2"/>
    </row>
    <row r="5" spans="1:20" x14ac:dyDescent="0.2">
      <c r="B5" s="82"/>
      <c r="C5" s="82"/>
      <c r="D5" s="5"/>
      <c r="E5" s="5"/>
      <c r="F5" s="5"/>
      <c r="G5" s="5"/>
      <c r="H5" s="6"/>
      <c r="I5" s="7"/>
      <c r="J5" s="5"/>
      <c r="K5" s="5"/>
      <c r="L5" s="5"/>
      <c r="M5" s="5"/>
      <c r="N5" s="5" t="s">
        <v>167</v>
      </c>
      <c r="O5" s="5"/>
      <c r="P5" s="5"/>
      <c r="Q5" s="5"/>
      <c r="R5" s="2"/>
      <c r="S5" s="2"/>
      <c r="T5" s="2"/>
    </row>
    <row r="6" spans="1:20" ht="17.25" customHeight="1" x14ac:dyDescent="0.2">
      <c r="B6" s="83" t="s">
        <v>1</v>
      </c>
      <c r="C6" s="82" t="s">
        <v>21</v>
      </c>
      <c r="D6" s="5"/>
      <c r="E6" s="5"/>
      <c r="F6" s="5"/>
      <c r="G6" s="5"/>
      <c r="H6" s="6"/>
      <c r="I6" s="7"/>
      <c r="J6" s="5" t="s">
        <v>10</v>
      </c>
      <c r="K6" s="5"/>
      <c r="L6" s="5"/>
      <c r="M6" s="5"/>
      <c r="N6" s="5" t="s">
        <v>5</v>
      </c>
      <c r="O6" s="5"/>
      <c r="P6" s="5" t="s">
        <v>109</v>
      </c>
      <c r="Q6" s="5"/>
      <c r="R6" s="2"/>
      <c r="S6" s="2"/>
      <c r="T6" s="2"/>
    </row>
    <row r="7" spans="1:20" x14ac:dyDescent="0.2">
      <c r="B7" s="82"/>
      <c r="C7" s="82"/>
      <c r="D7" s="5"/>
      <c r="E7" s="5"/>
      <c r="F7" s="5"/>
      <c r="G7" s="5"/>
      <c r="H7" s="6"/>
      <c r="I7" s="7"/>
      <c r="J7" s="5"/>
      <c r="K7" s="5"/>
      <c r="L7" s="5"/>
      <c r="M7" s="5"/>
      <c r="N7" s="5"/>
      <c r="O7" s="5"/>
      <c r="P7" s="5"/>
      <c r="Q7" s="5"/>
      <c r="R7" s="2"/>
      <c r="S7" s="2"/>
      <c r="T7" s="2"/>
    </row>
    <row r="8" spans="1:20" x14ac:dyDescent="0.2">
      <c r="B8" s="84" t="s">
        <v>117</v>
      </c>
      <c r="C8" s="82"/>
      <c r="D8" s="5"/>
      <c r="E8" s="5"/>
      <c r="F8" s="5"/>
      <c r="G8" s="5"/>
      <c r="H8" s="6"/>
      <c r="I8" s="7"/>
      <c r="J8" s="5" t="s">
        <v>11</v>
      </c>
      <c r="K8" s="5"/>
      <c r="L8" s="5"/>
      <c r="M8" s="5"/>
      <c r="N8" s="5" t="s">
        <v>118</v>
      </c>
      <c r="O8" s="5"/>
      <c r="P8" s="5"/>
      <c r="Q8" s="5"/>
      <c r="R8" s="2"/>
      <c r="S8" s="2"/>
      <c r="T8" s="2"/>
    </row>
    <row r="9" spans="1:20" x14ac:dyDescent="0.2">
      <c r="B9" s="85"/>
      <c r="C9" s="81"/>
      <c r="D9" s="2"/>
      <c r="E9" s="2"/>
      <c r="F9" s="2"/>
      <c r="G9" s="2"/>
      <c r="H9" s="3"/>
      <c r="I9" s="4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2.75" customHeight="1" x14ac:dyDescent="0.2">
      <c r="B10" s="81"/>
      <c r="C10" s="81"/>
      <c r="D10" s="2"/>
      <c r="E10" s="2"/>
      <c r="F10" s="2"/>
      <c r="G10" s="2"/>
      <c r="H10" s="6" t="s">
        <v>2</v>
      </c>
      <c r="I10" s="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8.75" customHeight="1" x14ac:dyDescent="0.2">
      <c r="B11" s="81"/>
      <c r="C11" s="82" t="s">
        <v>111</v>
      </c>
      <c r="D11" s="5"/>
      <c r="E11" s="5" t="s">
        <v>112</v>
      </c>
      <c r="F11" s="5"/>
      <c r="G11" s="5"/>
      <c r="H11" s="3"/>
      <c r="I11" s="4"/>
      <c r="J11" s="2"/>
      <c r="K11" s="2"/>
      <c r="L11" s="2"/>
      <c r="M11" s="5" t="s">
        <v>158</v>
      </c>
      <c r="N11" s="2"/>
      <c r="O11" s="2"/>
      <c r="P11" s="5"/>
      <c r="Q11" s="5"/>
      <c r="R11" s="2"/>
      <c r="S11" s="2"/>
      <c r="T11" s="2"/>
    </row>
    <row r="12" spans="1:20" x14ac:dyDescent="0.2">
      <c r="B12" s="81"/>
      <c r="C12" s="82"/>
      <c r="D12" s="5"/>
      <c r="E12" s="5"/>
      <c r="F12" s="5"/>
      <c r="G12" s="5"/>
      <c r="H12" s="3"/>
      <c r="I12" s="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2.75" customHeight="1" thickBot="1" x14ac:dyDescent="0.25">
      <c r="B13" s="81"/>
      <c r="C13" s="82"/>
      <c r="D13" s="5"/>
      <c r="E13" s="5"/>
      <c r="F13" s="5"/>
      <c r="G13" s="5"/>
      <c r="H13" s="3"/>
      <c r="I13" s="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2" thickBot="1" x14ac:dyDescent="0.25">
      <c r="A14" s="385" t="s">
        <v>36</v>
      </c>
      <c r="B14" s="373" t="s">
        <v>30</v>
      </c>
      <c r="C14" s="350" t="s">
        <v>31</v>
      </c>
      <c r="D14" s="10"/>
      <c r="E14" s="379" t="s">
        <v>35</v>
      </c>
      <c r="F14" s="382" t="s">
        <v>38</v>
      </c>
      <c r="G14" s="391" t="s">
        <v>98</v>
      </c>
      <c r="H14" s="353" t="s">
        <v>37</v>
      </c>
      <c r="I14" s="394" t="s">
        <v>12</v>
      </c>
      <c r="J14" s="11" t="s">
        <v>3</v>
      </c>
      <c r="K14" s="12"/>
      <c r="L14" s="397" t="s">
        <v>34</v>
      </c>
      <c r="M14" s="400" t="s">
        <v>14</v>
      </c>
      <c r="N14" s="401"/>
      <c r="O14" s="401"/>
      <c r="P14" s="401"/>
      <c r="Q14" s="402"/>
      <c r="R14" s="388" t="s">
        <v>29</v>
      </c>
      <c r="S14" s="376" t="s">
        <v>32</v>
      </c>
      <c r="T14" s="360" t="s">
        <v>33</v>
      </c>
    </row>
    <row r="15" spans="1:20" x14ac:dyDescent="0.2">
      <c r="A15" s="386"/>
      <c r="B15" s="374"/>
      <c r="C15" s="351"/>
      <c r="D15" s="13" t="s">
        <v>63</v>
      </c>
      <c r="E15" s="380"/>
      <c r="F15" s="383"/>
      <c r="G15" s="392"/>
      <c r="H15" s="354"/>
      <c r="I15" s="395"/>
      <c r="J15" s="14" t="s">
        <v>4</v>
      </c>
      <c r="K15" s="15">
        <v>12</v>
      </c>
      <c r="L15" s="398"/>
      <c r="M15" s="363">
        <v>0.2</v>
      </c>
      <c r="N15" s="365">
        <v>0.3</v>
      </c>
      <c r="O15" s="367" t="s">
        <v>168</v>
      </c>
      <c r="P15" s="369">
        <v>0.5</v>
      </c>
      <c r="Q15" s="371" t="s">
        <v>162</v>
      </c>
      <c r="R15" s="389"/>
      <c r="S15" s="377"/>
      <c r="T15" s="361"/>
    </row>
    <row r="16" spans="1:20" ht="12.75" customHeight="1" thickBot="1" x14ac:dyDescent="0.25">
      <c r="A16" s="387"/>
      <c r="B16" s="375"/>
      <c r="C16" s="352"/>
      <c r="D16" s="16"/>
      <c r="E16" s="381"/>
      <c r="F16" s="384"/>
      <c r="G16" s="393"/>
      <c r="H16" s="355"/>
      <c r="I16" s="396"/>
      <c r="J16" s="17"/>
      <c r="K16" s="18"/>
      <c r="L16" s="399"/>
      <c r="M16" s="364"/>
      <c r="N16" s="366"/>
      <c r="O16" s="368"/>
      <c r="P16" s="370"/>
      <c r="Q16" s="372"/>
      <c r="R16" s="390"/>
      <c r="S16" s="378"/>
      <c r="T16" s="362"/>
    </row>
    <row r="17" spans="1:23" x14ac:dyDescent="0.2">
      <c r="A17" s="19">
        <v>1</v>
      </c>
      <c r="B17" s="86" t="s">
        <v>39</v>
      </c>
      <c r="C17" s="87" t="s">
        <v>40</v>
      </c>
      <c r="D17" s="101" t="s">
        <v>64</v>
      </c>
      <c r="E17" s="105">
        <v>29</v>
      </c>
      <c r="F17" s="87">
        <f>17697*I17</f>
        <v>99988.05</v>
      </c>
      <c r="G17" s="87" t="s">
        <v>22</v>
      </c>
      <c r="H17" s="22">
        <v>1</v>
      </c>
      <c r="I17" s="102">
        <v>5.65</v>
      </c>
      <c r="J17" s="23">
        <v>4690</v>
      </c>
      <c r="K17" s="23"/>
      <c r="L17" s="39">
        <f t="shared" ref="L17:L48" si="0">F17*H17</f>
        <v>99988.05</v>
      </c>
      <c r="M17" s="20"/>
      <c r="N17" s="20"/>
      <c r="O17" s="20">
        <v>2655</v>
      </c>
      <c r="P17" s="20"/>
      <c r="Q17" s="20"/>
      <c r="R17" s="25">
        <v>9998.81</v>
      </c>
      <c r="S17" s="25">
        <f>M17+N17+O17+P17+Q17+R17</f>
        <v>12653.81</v>
      </c>
      <c r="T17" s="24">
        <f>L17+S17</f>
        <v>112641.86</v>
      </c>
    </row>
    <row r="18" spans="1:23" x14ac:dyDescent="0.2">
      <c r="A18" s="19">
        <v>2</v>
      </c>
      <c r="B18" s="78" t="s">
        <v>43</v>
      </c>
      <c r="C18" s="38" t="s">
        <v>42</v>
      </c>
      <c r="D18" s="38" t="s">
        <v>64</v>
      </c>
      <c r="E18" s="34">
        <v>39.07</v>
      </c>
      <c r="F18" s="38">
        <f t="shared" ref="F18:F80" si="1">17697*I18</f>
        <v>95032.89</v>
      </c>
      <c r="G18" s="38" t="s">
        <v>23</v>
      </c>
      <c r="H18" s="27">
        <v>1</v>
      </c>
      <c r="I18" s="32">
        <v>5.37</v>
      </c>
      <c r="J18" s="28"/>
      <c r="K18" s="28"/>
      <c r="L18" s="29">
        <f t="shared" si="0"/>
        <v>95032.89</v>
      </c>
      <c r="M18" s="21"/>
      <c r="N18" s="21"/>
      <c r="O18" s="21"/>
      <c r="P18" s="21"/>
      <c r="Q18" s="21"/>
      <c r="R18" s="112">
        <v>9503.2900000000009</v>
      </c>
      <c r="S18" s="25">
        <f t="shared" ref="S18:S80" si="2">M18+N18+O18+P18+Q18+R18</f>
        <v>9503.2900000000009</v>
      </c>
      <c r="T18" s="24">
        <f t="shared" ref="T18:T80" si="3">L18+S18</f>
        <v>104536.18</v>
      </c>
      <c r="V18" s="79"/>
      <c r="W18" s="79"/>
    </row>
    <row r="19" spans="1:23" x14ac:dyDescent="0.2">
      <c r="A19" s="19">
        <v>3</v>
      </c>
      <c r="B19" s="88" t="s">
        <v>44</v>
      </c>
      <c r="C19" s="38" t="s">
        <v>42</v>
      </c>
      <c r="D19" s="38" t="s">
        <v>64</v>
      </c>
      <c r="E19" s="105">
        <v>22</v>
      </c>
      <c r="F19" s="38">
        <f t="shared" si="1"/>
        <v>92378.34</v>
      </c>
      <c r="G19" s="38" t="s">
        <v>23</v>
      </c>
      <c r="H19" s="22">
        <v>1</v>
      </c>
      <c r="I19" s="102">
        <v>5.22</v>
      </c>
      <c r="J19" s="23"/>
      <c r="K19" s="23"/>
      <c r="L19" s="29">
        <f t="shared" si="0"/>
        <v>92378.34</v>
      </c>
      <c r="M19" s="21"/>
      <c r="N19" s="21"/>
      <c r="O19" s="21"/>
      <c r="P19" s="21"/>
      <c r="Q19" s="21"/>
      <c r="R19" s="112">
        <v>9237.83</v>
      </c>
      <c r="S19" s="25">
        <f t="shared" si="2"/>
        <v>9237.83</v>
      </c>
      <c r="T19" s="24">
        <f t="shared" si="3"/>
        <v>101616.17</v>
      </c>
      <c r="V19" s="79"/>
      <c r="W19" s="79"/>
    </row>
    <row r="20" spans="1:23" x14ac:dyDescent="0.2">
      <c r="A20" s="19">
        <v>4</v>
      </c>
      <c r="B20" s="88" t="s">
        <v>41</v>
      </c>
      <c r="C20" s="38" t="s">
        <v>42</v>
      </c>
      <c r="D20" s="38" t="s">
        <v>64</v>
      </c>
      <c r="E20" s="106">
        <v>30.1</v>
      </c>
      <c r="F20" s="38">
        <f t="shared" si="1"/>
        <v>95032.89</v>
      </c>
      <c r="G20" s="38" t="s">
        <v>23</v>
      </c>
      <c r="H20" s="27">
        <v>0.5</v>
      </c>
      <c r="I20" s="32">
        <v>5.37</v>
      </c>
      <c r="J20" s="28">
        <v>1457</v>
      </c>
      <c r="K20" s="28"/>
      <c r="L20" s="29">
        <f t="shared" si="0"/>
        <v>47516.445</v>
      </c>
      <c r="M20" s="21"/>
      <c r="N20" s="21"/>
      <c r="O20" s="21"/>
      <c r="P20" s="21"/>
      <c r="Q20" s="21"/>
      <c r="R20" s="112">
        <v>0</v>
      </c>
      <c r="S20" s="25">
        <f t="shared" si="2"/>
        <v>0</v>
      </c>
      <c r="T20" s="24">
        <f t="shared" si="3"/>
        <v>47516.445</v>
      </c>
      <c r="V20" s="79"/>
      <c r="W20" s="79"/>
    </row>
    <row r="21" spans="1:23" x14ac:dyDescent="0.2">
      <c r="A21" s="19">
        <v>5</v>
      </c>
      <c r="B21" s="88" t="s">
        <v>46</v>
      </c>
      <c r="C21" s="38" t="s">
        <v>42</v>
      </c>
      <c r="D21" s="38" t="s">
        <v>64</v>
      </c>
      <c r="E21" s="34">
        <v>30.09</v>
      </c>
      <c r="F21" s="38">
        <f t="shared" si="1"/>
        <v>95032.89</v>
      </c>
      <c r="G21" s="38" t="s">
        <v>23</v>
      </c>
      <c r="H21" s="27">
        <v>0.5</v>
      </c>
      <c r="I21" s="32">
        <v>5.37</v>
      </c>
      <c r="J21" s="28"/>
      <c r="K21" s="28"/>
      <c r="L21" s="39">
        <f t="shared" si="0"/>
        <v>47516.445</v>
      </c>
      <c r="M21" s="21"/>
      <c r="N21" s="21"/>
      <c r="O21" s="21"/>
      <c r="P21" s="21"/>
      <c r="Q21" s="21"/>
      <c r="R21" s="21">
        <v>0</v>
      </c>
      <c r="S21" s="25">
        <f t="shared" si="2"/>
        <v>0</v>
      </c>
      <c r="T21" s="24">
        <f t="shared" si="3"/>
        <v>47516.445</v>
      </c>
      <c r="V21" s="356"/>
      <c r="W21" s="356"/>
    </row>
    <row r="22" spans="1:23" x14ac:dyDescent="0.2">
      <c r="A22" s="19">
        <v>6</v>
      </c>
      <c r="B22" s="78" t="s">
        <v>119</v>
      </c>
      <c r="C22" s="38" t="s">
        <v>45</v>
      </c>
      <c r="D22" s="38" t="s">
        <v>64</v>
      </c>
      <c r="E22" s="106">
        <v>31.11</v>
      </c>
      <c r="F22" s="38">
        <f>17697*I22</f>
        <v>95032.89</v>
      </c>
      <c r="G22" s="38" t="s">
        <v>23</v>
      </c>
      <c r="H22" s="27">
        <v>1</v>
      </c>
      <c r="I22" s="32">
        <v>5.37</v>
      </c>
      <c r="J22" s="28"/>
      <c r="K22" s="28"/>
      <c r="L22" s="29">
        <f t="shared" si="0"/>
        <v>95032.89</v>
      </c>
      <c r="M22" s="21"/>
      <c r="N22" s="21"/>
      <c r="O22" s="21"/>
      <c r="P22" s="21"/>
      <c r="Q22" s="21"/>
      <c r="R22" s="21">
        <v>9503</v>
      </c>
      <c r="S22" s="25">
        <f t="shared" si="2"/>
        <v>9503</v>
      </c>
      <c r="T22" s="24">
        <f t="shared" si="3"/>
        <v>104535.89</v>
      </c>
      <c r="V22" s="356"/>
      <c r="W22" s="356"/>
    </row>
    <row r="23" spans="1:23" x14ac:dyDescent="0.2">
      <c r="A23" s="19">
        <v>7</v>
      </c>
      <c r="B23" s="88" t="s">
        <v>120</v>
      </c>
      <c r="C23" s="38" t="s">
        <v>45</v>
      </c>
      <c r="D23" s="38" t="s">
        <v>64</v>
      </c>
      <c r="E23" s="106">
        <v>13</v>
      </c>
      <c r="F23" s="38">
        <f t="shared" si="1"/>
        <v>87423.180000000008</v>
      </c>
      <c r="G23" s="38" t="s">
        <v>23</v>
      </c>
      <c r="H23" s="27">
        <v>1</v>
      </c>
      <c r="I23" s="32">
        <v>4.9400000000000004</v>
      </c>
      <c r="J23" s="28"/>
      <c r="K23" s="28"/>
      <c r="L23" s="29">
        <f t="shared" si="0"/>
        <v>87423.180000000008</v>
      </c>
      <c r="M23" s="21"/>
      <c r="N23" s="21"/>
      <c r="O23" s="21"/>
      <c r="P23" s="21"/>
      <c r="Q23" s="21"/>
      <c r="R23" s="21">
        <v>8742</v>
      </c>
      <c r="S23" s="25">
        <f t="shared" si="2"/>
        <v>8742</v>
      </c>
      <c r="T23" s="24">
        <f t="shared" si="3"/>
        <v>96165.180000000008</v>
      </c>
      <c r="V23" s="79"/>
      <c r="W23" s="79"/>
    </row>
    <row r="24" spans="1:23" x14ac:dyDescent="0.2">
      <c r="A24" s="19">
        <v>8</v>
      </c>
      <c r="B24" s="88" t="s">
        <v>48</v>
      </c>
      <c r="C24" s="38" t="s">
        <v>49</v>
      </c>
      <c r="D24" s="34" t="s">
        <v>64</v>
      </c>
      <c r="E24" s="34">
        <v>29.07</v>
      </c>
      <c r="F24" s="38">
        <f t="shared" si="1"/>
        <v>91139.55</v>
      </c>
      <c r="G24" s="38" t="s">
        <v>24</v>
      </c>
      <c r="H24" s="27">
        <v>1</v>
      </c>
      <c r="I24" s="32">
        <v>5.15</v>
      </c>
      <c r="J24" s="28"/>
      <c r="K24" s="28"/>
      <c r="L24" s="29">
        <f t="shared" si="0"/>
        <v>91139.55</v>
      </c>
      <c r="M24" s="21"/>
      <c r="N24" s="21"/>
      <c r="O24" s="21"/>
      <c r="P24" s="21"/>
      <c r="Q24" s="21"/>
      <c r="R24" s="21">
        <v>9114</v>
      </c>
      <c r="S24" s="25">
        <f t="shared" si="2"/>
        <v>9114</v>
      </c>
      <c r="T24" s="24">
        <f t="shared" si="3"/>
        <v>100253.55</v>
      </c>
    </row>
    <row r="25" spans="1:23" x14ac:dyDescent="0.2">
      <c r="A25" s="19">
        <v>9</v>
      </c>
      <c r="B25" s="89" t="s">
        <v>50</v>
      </c>
      <c r="C25" s="38" t="s">
        <v>51</v>
      </c>
      <c r="D25" s="34" t="s">
        <v>64</v>
      </c>
      <c r="E25" s="38">
        <v>35.04</v>
      </c>
      <c r="F25" s="38">
        <f t="shared" si="1"/>
        <v>91139.55</v>
      </c>
      <c r="G25" s="38" t="s">
        <v>24</v>
      </c>
      <c r="H25" s="27">
        <v>1</v>
      </c>
      <c r="I25" s="32">
        <v>5.15</v>
      </c>
      <c r="J25" s="23"/>
      <c r="K25" s="23"/>
      <c r="L25" s="29">
        <f t="shared" si="0"/>
        <v>91139.55</v>
      </c>
      <c r="M25" s="21"/>
      <c r="N25" s="21"/>
      <c r="O25" s="21"/>
      <c r="P25" s="21"/>
      <c r="Q25" s="21"/>
      <c r="R25" s="21">
        <v>9114</v>
      </c>
      <c r="S25" s="25">
        <f t="shared" si="2"/>
        <v>9114</v>
      </c>
      <c r="T25" s="24">
        <f t="shared" si="3"/>
        <v>100253.55</v>
      </c>
    </row>
    <row r="26" spans="1:23" x14ac:dyDescent="0.2">
      <c r="A26" s="19">
        <v>10</v>
      </c>
      <c r="B26" s="88" t="s">
        <v>58</v>
      </c>
      <c r="C26" s="90" t="s">
        <v>161</v>
      </c>
      <c r="D26" s="34" t="s">
        <v>64</v>
      </c>
      <c r="E26" s="38">
        <v>6.09</v>
      </c>
      <c r="F26" s="38">
        <f t="shared" si="1"/>
        <v>66009.81</v>
      </c>
      <c r="G26" s="38" t="s">
        <v>101</v>
      </c>
      <c r="H26" s="27">
        <v>1</v>
      </c>
      <c r="I26" s="32">
        <v>3.73</v>
      </c>
      <c r="J26" s="23"/>
      <c r="K26" s="23"/>
      <c r="L26" s="29">
        <f t="shared" si="0"/>
        <v>66009.81</v>
      </c>
      <c r="M26" s="21"/>
      <c r="N26" s="21"/>
      <c r="O26" s="21"/>
      <c r="P26" s="21"/>
      <c r="Q26" s="21"/>
      <c r="R26" s="21">
        <v>6601</v>
      </c>
      <c r="S26" s="25">
        <f t="shared" si="2"/>
        <v>6601</v>
      </c>
      <c r="T26" s="24">
        <f t="shared" si="3"/>
        <v>72610.81</v>
      </c>
    </row>
    <row r="27" spans="1:23" x14ac:dyDescent="0.2">
      <c r="A27" s="19">
        <v>11</v>
      </c>
      <c r="B27" s="78" t="s">
        <v>113</v>
      </c>
      <c r="C27" s="91" t="s">
        <v>142</v>
      </c>
      <c r="D27" s="91" t="s">
        <v>64</v>
      </c>
      <c r="E27" s="31">
        <v>23</v>
      </c>
      <c r="F27" s="38">
        <f t="shared" si="1"/>
        <v>75389.22</v>
      </c>
      <c r="G27" s="91" t="s">
        <v>116</v>
      </c>
      <c r="H27" s="31">
        <v>0.25</v>
      </c>
      <c r="I27" s="107">
        <v>4.26</v>
      </c>
      <c r="J27" s="44"/>
      <c r="K27" s="44"/>
      <c r="L27" s="39">
        <f t="shared" si="0"/>
        <v>18847.305</v>
      </c>
      <c r="M27" s="46"/>
      <c r="N27" s="46"/>
      <c r="O27" s="46"/>
      <c r="P27" s="46"/>
      <c r="Q27" s="46"/>
      <c r="R27" s="21">
        <v>0</v>
      </c>
      <c r="S27" s="25">
        <f t="shared" si="2"/>
        <v>0</v>
      </c>
      <c r="T27" s="24">
        <f t="shared" si="3"/>
        <v>18847.305</v>
      </c>
    </row>
    <row r="28" spans="1:23" x14ac:dyDescent="0.2">
      <c r="A28" s="19">
        <v>12</v>
      </c>
      <c r="B28" s="88" t="s">
        <v>114</v>
      </c>
      <c r="C28" s="91" t="s">
        <v>142</v>
      </c>
      <c r="D28" s="91" t="s">
        <v>64</v>
      </c>
      <c r="E28" s="31">
        <v>27.4</v>
      </c>
      <c r="F28" s="38">
        <f t="shared" si="1"/>
        <v>76451.040000000008</v>
      </c>
      <c r="G28" s="91" t="s">
        <v>116</v>
      </c>
      <c r="H28" s="31">
        <v>0.25</v>
      </c>
      <c r="I28" s="107">
        <v>4.32</v>
      </c>
      <c r="J28" s="44"/>
      <c r="K28" s="44"/>
      <c r="L28" s="29">
        <f t="shared" si="0"/>
        <v>19112.760000000002</v>
      </c>
      <c r="M28" s="46"/>
      <c r="N28" s="46"/>
      <c r="O28" s="46"/>
      <c r="P28" s="46"/>
      <c r="Q28" s="46"/>
      <c r="R28" s="21">
        <v>0</v>
      </c>
      <c r="S28" s="25">
        <f t="shared" si="2"/>
        <v>0</v>
      </c>
      <c r="T28" s="24">
        <f t="shared" si="3"/>
        <v>19112.760000000002</v>
      </c>
    </row>
    <row r="29" spans="1:23" x14ac:dyDescent="0.2">
      <c r="A29" s="19">
        <v>13</v>
      </c>
      <c r="B29" s="88" t="s">
        <v>115</v>
      </c>
      <c r="C29" s="91" t="s">
        <v>142</v>
      </c>
      <c r="D29" s="91" t="s">
        <v>64</v>
      </c>
      <c r="E29" s="31">
        <v>40</v>
      </c>
      <c r="F29" s="38">
        <f t="shared" si="1"/>
        <v>76451.040000000008</v>
      </c>
      <c r="G29" s="91" t="s">
        <v>116</v>
      </c>
      <c r="H29" s="31">
        <v>0.25</v>
      </c>
      <c r="I29" s="107">
        <v>4.32</v>
      </c>
      <c r="J29" s="44"/>
      <c r="K29" s="44"/>
      <c r="L29" s="29">
        <f t="shared" si="0"/>
        <v>19112.760000000002</v>
      </c>
      <c r="M29" s="46"/>
      <c r="N29" s="46"/>
      <c r="O29" s="46"/>
      <c r="P29" s="46"/>
      <c r="Q29" s="46"/>
      <c r="R29" s="21">
        <v>0</v>
      </c>
      <c r="S29" s="25">
        <f t="shared" si="2"/>
        <v>0</v>
      </c>
      <c r="T29" s="24">
        <f t="shared" si="3"/>
        <v>19112.760000000002</v>
      </c>
    </row>
    <row r="30" spans="1:23" x14ac:dyDescent="0.2">
      <c r="A30" s="19">
        <v>14</v>
      </c>
      <c r="B30" s="88" t="s">
        <v>144</v>
      </c>
      <c r="C30" s="91" t="s">
        <v>142</v>
      </c>
      <c r="D30" s="91" t="s">
        <v>64</v>
      </c>
      <c r="E30" s="108">
        <v>25.9</v>
      </c>
      <c r="F30" s="38">
        <f>17697*I30</f>
        <v>76451.040000000008</v>
      </c>
      <c r="G30" s="91" t="s">
        <v>116</v>
      </c>
      <c r="H30" s="31">
        <v>0.5</v>
      </c>
      <c r="I30" s="107">
        <v>4.32</v>
      </c>
      <c r="J30" s="44"/>
      <c r="K30" s="44"/>
      <c r="L30" s="39">
        <f t="shared" si="0"/>
        <v>38225.520000000004</v>
      </c>
      <c r="M30" s="46"/>
      <c r="N30" s="46"/>
      <c r="O30" s="46"/>
      <c r="P30" s="46"/>
      <c r="Q30" s="46"/>
      <c r="R30" s="21">
        <v>0</v>
      </c>
      <c r="S30" s="25">
        <f t="shared" si="2"/>
        <v>0</v>
      </c>
      <c r="T30" s="24">
        <f t="shared" si="3"/>
        <v>38225.520000000004</v>
      </c>
      <c r="V30" s="1">
        <v>1</v>
      </c>
      <c r="W30" s="1" t="s">
        <v>133</v>
      </c>
    </row>
    <row r="31" spans="1:23" x14ac:dyDescent="0.2">
      <c r="A31" s="19">
        <v>15</v>
      </c>
      <c r="B31" s="88" t="s">
        <v>121</v>
      </c>
      <c r="C31" s="38" t="s">
        <v>59</v>
      </c>
      <c r="D31" s="34" t="s">
        <v>64</v>
      </c>
      <c r="E31" s="34">
        <v>0</v>
      </c>
      <c r="F31" s="38">
        <f t="shared" si="1"/>
        <v>49020.69</v>
      </c>
      <c r="G31" s="38" t="s">
        <v>25</v>
      </c>
      <c r="H31" s="27">
        <v>1</v>
      </c>
      <c r="I31" s="32">
        <v>2.77</v>
      </c>
      <c r="J31" s="28"/>
      <c r="K31" s="28"/>
      <c r="L31" s="29">
        <f t="shared" si="0"/>
        <v>49020.69</v>
      </c>
      <c r="M31" s="21"/>
      <c r="N31" s="21"/>
      <c r="O31" s="21"/>
      <c r="P31" s="21"/>
      <c r="Q31" s="21"/>
      <c r="R31" s="21">
        <v>4902</v>
      </c>
      <c r="S31" s="25">
        <f t="shared" si="2"/>
        <v>4902</v>
      </c>
      <c r="T31" s="24">
        <f t="shared" si="3"/>
        <v>53922.69</v>
      </c>
      <c r="V31" s="1">
        <v>1.25</v>
      </c>
      <c r="W31" s="1" t="s">
        <v>136</v>
      </c>
    </row>
    <row r="32" spans="1:23" x14ac:dyDescent="0.2">
      <c r="A32" s="19">
        <v>16</v>
      </c>
      <c r="B32" s="88" t="s">
        <v>60</v>
      </c>
      <c r="C32" s="38" t="s">
        <v>61</v>
      </c>
      <c r="D32" s="34" t="s">
        <v>64</v>
      </c>
      <c r="E32" s="34">
        <v>13.11</v>
      </c>
      <c r="F32" s="38">
        <f t="shared" si="1"/>
        <v>63178.289999999994</v>
      </c>
      <c r="G32" s="38" t="s">
        <v>26</v>
      </c>
      <c r="H32" s="27">
        <v>1</v>
      </c>
      <c r="I32" s="32">
        <v>3.57</v>
      </c>
      <c r="J32" s="28"/>
      <c r="K32" s="28"/>
      <c r="L32" s="29">
        <f t="shared" si="0"/>
        <v>63178.289999999994</v>
      </c>
      <c r="M32" s="21"/>
      <c r="N32" s="21"/>
      <c r="O32" s="21"/>
      <c r="P32" s="21"/>
      <c r="Q32" s="21"/>
      <c r="R32" s="21">
        <v>6318</v>
      </c>
      <c r="S32" s="25">
        <f t="shared" si="2"/>
        <v>6318</v>
      </c>
      <c r="T32" s="24">
        <f t="shared" si="3"/>
        <v>69496.289999999994</v>
      </c>
      <c r="V32" s="1">
        <v>1.25</v>
      </c>
      <c r="W32" s="1" t="s">
        <v>135</v>
      </c>
    </row>
    <row r="33" spans="1:23" x14ac:dyDescent="0.2">
      <c r="A33" s="19">
        <v>17</v>
      </c>
      <c r="B33" s="88" t="s">
        <v>143</v>
      </c>
      <c r="C33" s="38" t="s">
        <v>66</v>
      </c>
      <c r="D33" s="34" t="s">
        <v>64</v>
      </c>
      <c r="E33" s="106">
        <v>12.11</v>
      </c>
      <c r="F33" s="38">
        <f t="shared" si="1"/>
        <v>62116.469999999994</v>
      </c>
      <c r="G33" s="38" t="s">
        <v>26</v>
      </c>
      <c r="H33" s="27">
        <v>1</v>
      </c>
      <c r="I33" s="32">
        <v>3.51</v>
      </c>
      <c r="J33" s="28"/>
      <c r="K33" s="28"/>
      <c r="L33" s="29">
        <f t="shared" si="0"/>
        <v>62116.469999999994</v>
      </c>
      <c r="M33" s="21"/>
      <c r="N33" s="21"/>
      <c r="O33" s="21"/>
      <c r="P33" s="21"/>
      <c r="Q33" s="21"/>
      <c r="R33" s="21">
        <v>6212</v>
      </c>
      <c r="S33" s="25">
        <f t="shared" si="2"/>
        <v>6212</v>
      </c>
      <c r="T33" s="24">
        <f t="shared" si="3"/>
        <v>68328.47</v>
      </c>
      <c r="V33" s="1">
        <f>SUM(V30:V32)</f>
        <v>3.5</v>
      </c>
      <c r="W33" s="1" t="s">
        <v>108</v>
      </c>
    </row>
    <row r="34" spans="1:23" x14ac:dyDescent="0.2">
      <c r="A34" s="19">
        <v>18</v>
      </c>
      <c r="B34" s="88" t="s">
        <v>47</v>
      </c>
      <c r="C34" s="38" t="s">
        <v>66</v>
      </c>
      <c r="D34" s="34" t="s">
        <v>64</v>
      </c>
      <c r="E34" s="34">
        <v>5</v>
      </c>
      <c r="F34" s="38">
        <f t="shared" si="1"/>
        <v>59992.83</v>
      </c>
      <c r="G34" s="38" t="s">
        <v>26</v>
      </c>
      <c r="H34" s="27">
        <v>1</v>
      </c>
      <c r="I34" s="32">
        <v>3.39</v>
      </c>
      <c r="J34" s="28"/>
      <c r="K34" s="28"/>
      <c r="L34" s="29">
        <f t="shared" si="0"/>
        <v>59992.83</v>
      </c>
      <c r="M34" s="21"/>
      <c r="N34" s="21"/>
      <c r="O34" s="21"/>
      <c r="P34" s="21"/>
      <c r="Q34" s="21"/>
      <c r="R34" s="21">
        <v>5999</v>
      </c>
      <c r="S34" s="25">
        <f t="shared" si="2"/>
        <v>5999</v>
      </c>
      <c r="T34" s="24">
        <f t="shared" si="3"/>
        <v>65991.83</v>
      </c>
    </row>
    <row r="35" spans="1:23" s="33" customFormat="1" ht="12.75" customHeight="1" x14ac:dyDescent="0.2">
      <c r="A35" s="19">
        <v>19</v>
      </c>
      <c r="B35" s="88" t="s">
        <v>47</v>
      </c>
      <c r="C35" s="38" t="s">
        <v>67</v>
      </c>
      <c r="D35" s="34" t="s">
        <v>64</v>
      </c>
      <c r="E35" s="34">
        <v>5</v>
      </c>
      <c r="F35" s="38">
        <f t="shared" si="1"/>
        <v>66009.81</v>
      </c>
      <c r="G35" s="38" t="s">
        <v>101</v>
      </c>
      <c r="H35" s="27">
        <v>1</v>
      </c>
      <c r="I35" s="32">
        <v>3.73</v>
      </c>
      <c r="J35" s="28"/>
      <c r="K35" s="28"/>
      <c r="L35" s="29">
        <f t="shared" si="0"/>
        <v>66009.81</v>
      </c>
      <c r="M35" s="21"/>
      <c r="N35" s="21"/>
      <c r="O35" s="21"/>
      <c r="P35" s="21"/>
      <c r="Q35" s="21"/>
      <c r="R35" s="21">
        <v>6601</v>
      </c>
      <c r="S35" s="25">
        <f t="shared" si="2"/>
        <v>6601</v>
      </c>
      <c r="T35" s="24">
        <f t="shared" si="3"/>
        <v>72610.81</v>
      </c>
    </row>
    <row r="36" spans="1:23" ht="12.75" customHeight="1" x14ac:dyDescent="0.2">
      <c r="A36" s="19">
        <v>20</v>
      </c>
      <c r="B36" s="88" t="s">
        <v>123</v>
      </c>
      <c r="C36" s="38" t="s">
        <v>104</v>
      </c>
      <c r="D36" s="34" t="s">
        <v>126</v>
      </c>
      <c r="E36" s="34">
        <v>5.6</v>
      </c>
      <c r="F36" s="38">
        <f t="shared" si="1"/>
        <v>52737.06</v>
      </c>
      <c r="G36" s="38" t="s">
        <v>25</v>
      </c>
      <c r="H36" s="27">
        <v>1</v>
      </c>
      <c r="I36" s="32">
        <v>2.98</v>
      </c>
      <c r="J36" s="28"/>
      <c r="K36" s="28"/>
      <c r="L36" s="29">
        <f t="shared" si="0"/>
        <v>52737.06</v>
      </c>
      <c r="M36" s="21"/>
      <c r="N36" s="21"/>
      <c r="O36" s="21"/>
      <c r="P36" s="21"/>
      <c r="Q36" s="21"/>
      <c r="R36" s="21">
        <v>5274</v>
      </c>
      <c r="S36" s="25">
        <f t="shared" si="2"/>
        <v>5274</v>
      </c>
      <c r="T36" s="24">
        <f t="shared" si="3"/>
        <v>58011.06</v>
      </c>
    </row>
    <row r="37" spans="1:23" x14ac:dyDescent="0.2">
      <c r="A37" s="19">
        <v>21</v>
      </c>
      <c r="B37" s="88" t="s">
        <v>53</v>
      </c>
      <c r="C37" s="38" t="s">
        <v>54</v>
      </c>
      <c r="D37" s="34" t="s">
        <v>64</v>
      </c>
      <c r="E37" s="34">
        <v>33.020000000000003</v>
      </c>
      <c r="F37" s="38">
        <f t="shared" si="1"/>
        <v>75389.22</v>
      </c>
      <c r="G37" s="38" t="s">
        <v>100</v>
      </c>
      <c r="H37" s="27">
        <v>1</v>
      </c>
      <c r="I37" s="32">
        <v>4.26</v>
      </c>
      <c r="J37" s="28"/>
      <c r="K37" s="28"/>
      <c r="L37" s="29">
        <f t="shared" si="0"/>
        <v>75389.22</v>
      </c>
      <c r="M37" s="21"/>
      <c r="N37" s="21">
        <v>5309.1</v>
      </c>
      <c r="O37" s="21"/>
      <c r="P37" s="21"/>
      <c r="Q37" s="21"/>
      <c r="R37" s="21">
        <v>7539</v>
      </c>
      <c r="S37" s="25">
        <f t="shared" si="2"/>
        <v>12848.1</v>
      </c>
      <c r="T37" s="24">
        <f t="shared" si="3"/>
        <v>88237.32</v>
      </c>
    </row>
    <row r="38" spans="1:23" x14ac:dyDescent="0.2">
      <c r="A38" s="19">
        <v>22</v>
      </c>
      <c r="B38" s="89" t="s">
        <v>50</v>
      </c>
      <c r="C38" s="38" t="s">
        <v>52</v>
      </c>
      <c r="D38" s="34" t="s">
        <v>64</v>
      </c>
      <c r="E38" s="34">
        <v>35.04</v>
      </c>
      <c r="F38" s="38">
        <f t="shared" si="1"/>
        <v>68310.42</v>
      </c>
      <c r="G38" s="38" t="s">
        <v>99</v>
      </c>
      <c r="H38" s="27">
        <v>0.5</v>
      </c>
      <c r="I38" s="32">
        <v>3.86</v>
      </c>
      <c r="J38" s="28">
        <v>1098</v>
      </c>
      <c r="K38" s="28"/>
      <c r="L38" s="29">
        <f t="shared" si="0"/>
        <v>34155.21</v>
      </c>
      <c r="M38" s="21"/>
      <c r="N38" s="21"/>
      <c r="O38" s="21"/>
      <c r="P38" s="21"/>
      <c r="Q38" s="21"/>
      <c r="R38" s="21">
        <v>0</v>
      </c>
      <c r="S38" s="25">
        <f t="shared" si="2"/>
        <v>0</v>
      </c>
      <c r="T38" s="24">
        <f t="shared" si="3"/>
        <v>34155.21</v>
      </c>
    </row>
    <row r="39" spans="1:23" x14ac:dyDescent="0.2">
      <c r="A39" s="19">
        <v>23</v>
      </c>
      <c r="B39" s="88" t="s">
        <v>55</v>
      </c>
      <c r="C39" s="38" t="s">
        <v>52</v>
      </c>
      <c r="D39" s="34" t="s">
        <v>64</v>
      </c>
      <c r="E39" s="101">
        <v>12.05</v>
      </c>
      <c r="F39" s="38">
        <f t="shared" si="1"/>
        <v>62470.409999999996</v>
      </c>
      <c r="G39" s="38" t="s">
        <v>99</v>
      </c>
      <c r="H39" s="22">
        <v>1.5</v>
      </c>
      <c r="I39" s="102">
        <v>3.53</v>
      </c>
      <c r="J39" s="23">
        <v>1128</v>
      </c>
      <c r="K39" s="23"/>
      <c r="L39" s="39">
        <f t="shared" si="0"/>
        <v>93705.614999999991</v>
      </c>
      <c r="M39" s="21"/>
      <c r="N39" s="21"/>
      <c r="O39" s="21"/>
      <c r="P39" s="21"/>
      <c r="Q39" s="21"/>
      <c r="R39" s="21">
        <v>6247</v>
      </c>
      <c r="S39" s="25">
        <f t="shared" si="2"/>
        <v>6247</v>
      </c>
      <c r="T39" s="24">
        <f t="shared" si="3"/>
        <v>99952.614999999991</v>
      </c>
    </row>
    <row r="40" spans="1:23" x14ac:dyDescent="0.2">
      <c r="A40" s="19">
        <v>24</v>
      </c>
      <c r="B40" s="88" t="s">
        <v>122</v>
      </c>
      <c r="C40" s="38" t="s">
        <v>65</v>
      </c>
      <c r="D40" s="34" t="s">
        <v>64</v>
      </c>
      <c r="E40" s="38">
        <v>4.5</v>
      </c>
      <c r="F40" s="38">
        <f t="shared" si="1"/>
        <v>58223.13</v>
      </c>
      <c r="G40" s="38" t="s">
        <v>99</v>
      </c>
      <c r="H40" s="27">
        <v>1</v>
      </c>
      <c r="I40" s="32">
        <v>3.29</v>
      </c>
      <c r="J40" s="28"/>
      <c r="K40" s="28"/>
      <c r="L40" s="29">
        <f t="shared" si="0"/>
        <v>58223.13</v>
      </c>
      <c r="M40" s="21"/>
      <c r="N40" s="21"/>
      <c r="O40" s="21"/>
      <c r="P40" s="21"/>
      <c r="Q40" s="21"/>
      <c r="R40" s="112">
        <v>5822</v>
      </c>
      <c r="S40" s="25">
        <f t="shared" si="2"/>
        <v>5822</v>
      </c>
      <c r="T40" s="24">
        <f t="shared" si="3"/>
        <v>64045.13</v>
      </c>
    </row>
    <row r="41" spans="1:23" x14ac:dyDescent="0.2">
      <c r="A41" s="19">
        <v>25</v>
      </c>
      <c r="B41" s="88" t="s">
        <v>56</v>
      </c>
      <c r="C41" s="38" t="s">
        <v>57</v>
      </c>
      <c r="D41" s="34" t="s">
        <v>64</v>
      </c>
      <c r="E41" s="34">
        <v>24.07</v>
      </c>
      <c r="F41" s="38">
        <f t="shared" si="1"/>
        <v>66717.69</v>
      </c>
      <c r="G41" s="38" t="s">
        <v>99</v>
      </c>
      <c r="H41" s="31">
        <v>0.25</v>
      </c>
      <c r="I41" s="32">
        <v>3.77</v>
      </c>
      <c r="J41" s="28"/>
      <c r="K41" s="28"/>
      <c r="L41" s="39">
        <f t="shared" si="0"/>
        <v>16679.422500000001</v>
      </c>
      <c r="M41" s="21"/>
      <c r="N41" s="21"/>
      <c r="O41" s="21"/>
      <c r="P41" s="21"/>
      <c r="Q41" s="21"/>
      <c r="R41" s="112">
        <v>1667.94</v>
      </c>
      <c r="S41" s="25">
        <f t="shared" si="2"/>
        <v>1667.94</v>
      </c>
      <c r="T41" s="24">
        <f t="shared" si="3"/>
        <v>18347.362499999999</v>
      </c>
    </row>
    <row r="42" spans="1:23" s="33" customFormat="1" ht="12" customHeight="1" x14ac:dyDescent="0.2">
      <c r="A42" s="19">
        <v>26</v>
      </c>
      <c r="B42" s="78" t="s">
        <v>141</v>
      </c>
      <c r="C42" s="38" t="s">
        <v>57</v>
      </c>
      <c r="D42" s="34" t="s">
        <v>64</v>
      </c>
      <c r="E42" s="110">
        <v>6.3</v>
      </c>
      <c r="F42" s="38">
        <f t="shared" si="1"/>
        <v>59638.89</v>
      </c>
      <c r="G42" s="38" t="s">
        <v>99</v>
      </c>
      <c r="H42" s="109">
        <v>0.75</v>
      </c>
      <c r="I42" s="111">
        <v>3.37</v>
      </c>
      <c r="J42" s="35"/>
      <c r="K42" s="35"/>
      <c r="L42" s="39">
        <f t="shared" si="0"/>
        <v>44729.167499999996</v>
      </c>
      <c r="M42" s="21"/>
      <c r="N42" s="21"/>
      <c r="O42" s="21"/>
      <c r="P42" s="21"/>
      <c r="Q42" s="21"/>
      <c r="R42" s="21">
        <v>4473</v>
      </c>
      <c r="S42" s="25">
        <f t="shared" si="2"/>
        <v>4473</v>
      </c>
      <c r="T42" s="24">
        <f t="shared" si="3"/>
        <v>49202.167499999996</v>
      </c>
    </row>
    <row r="43" spans="1:23" s="33" customFormat="1" ht="12.75" hidden="1" customHeight="1" x14ac:dyDescent="0.2">
      <c r="A43" s="19">
        <v>27</v>
      </c>
      <c r="B43" s="78"/>
      <c r="C43" s="38"/>
      <c r="D43" s="34"/>
      <c r="E43" s="106"/>
      <c r="F43" s="38"/>
      <c r="G43" s="38"/>
      <c r="H43" s="31"/>
      <c r="I43" s="32"/>
      <c r="J43" s="28"/>
      <c r="K43" s="28"/>
      <c r="L43" s="39"/>
      <c r="M43" s="21"/>
      <c r="N43" s="21"/>
      <c r="O43" s="21"/>
      <c r="P43" s="21"/>
      <c r="Q43" s="21"/>
      <c r="R43" s="21"/>
      <c r="S43" s="25">
        <f t="shared" si="2"/>
        <v>0</v>
      </c>
      <c r="T43" s="24">
        <f t="shared" si="3"/>
        <v>0</v>
      </c>
    </row>
    <row r="44" spans="1:23" s="33" customFormat="1" ht="10.5" customHeight="1" x14ac:dyDescent="0.2">
      <c r="A44" s="19">
        <v>28</v>
      </c>
      <c r="B44" s="88" t="s">
        <v>145</v>
      </c>
      <c r="C44" s="38" t="s">
        <v>70</v>
      </c>
      <c r="D44" s="34" t="s">
        <v>64</v>
      </c>
      <c r="E44" s="34">
        <v>23.1</v>
      </c>
      <c r="F44" s="38">
        <f t="shared" si="1"/>
        <v>44596.44</v>
      </c>
      <c r="G44" s="38" t="s">
        <v>103</v>
      </c>
      <c r="H44" s="27">
        <v>1</v>
      </c>
      <c r="I44" s="32">
        <v>2.52</v>
      </c>
      <c r="J44" s="28"/>
      <c r="K44" s="28"/>
      <c r="L44" s="29">
        <f t="shared" si="0"/>
        <v>44596.44</v>
      </c>
      <c r="M44" s="38"/>
      <c r="N44" s="38"/>
      <c r="O44" s="38"/>
      <c r="P44" s="38"/>
      <c r="Q44" s="38"/>
      <c r="R44" s="113">
        <v>4459.6400000000003</v>
      </c>
      <c r="S44" s="25">
        <f t="shared" si="2"/>
        <v>4459.6400000000003</v>
      </c>
      <c r="T44" s="24">
        <f t="shared" si="3"/>
        <v>49056.08</v>
      </c>
    </row>
    <row r="45" spans="1:23" s="33" customFormat="1" ht="13.5" customHeight="1" x14ac:dyDescent="0.2">
      <c r="A45" s="19">
        <v>29</v>
      </c>
      <c r="B45" s="88" t="s">
        <v>68</v>
      </c>
      <c r="C45" s="38" t="s">
        <v>69</v>
      </c>
      <c r="D45" s="34" t="s">
        <v>126</v>
      </c>
      <c r="E45" s="34">
        <v>19.03</v>
      </c>
      <c r="F45" s="38">
        <f t="shared" si="1"/>
        <v>43534.62</v>
      </c>
      <c r="G45" s="38" t="s">
        <v>103</v>
      </c>
      <c r="H45" s="27">
        <v>1</v>
      </c>
      <c r="I45" s="32">
        <v>2.46</v>
      </c>
      <c r="J45" s="28"/>
      <c r="K45" s="28"/>
      <c r="L45" s="29">
        <f t="shared" si="0"/>
        <v>43534.62</v>
      </c>
      <c r="M45" s="21"/>
      <c r="N45" s="21">
        <v>5309.1</v>
      </c>
      <c r="O45" s="21"/>
      <c r="P45" s="21"/>
      <c r="Q45" s="21"/>
      <c r="R45" s="21">
        <v>4353</v>
      </c>
      <c r="S45" s="25">
        <f t="shared" si="2"/>
        <v>9662.1</v>
      </c>
      <c r="T45" s="24">
        <f t="shared" si="3"/>
        <v>53196.72</v>
      </c>
    </row>
    <row r="46" spans="1:23" x14ac:dyDescent="0.2">
      <c r="A46" s="19">
        <v>30</v>
      </c>
      <c r="B46" s="88" t="s">
        <v>122</v>
      </c>
      <c r="C46" s="38" t="s">
        <v>62</v>
      </c>
      <c r="D46" s="34" t="s">
        <v>64</v>
      </c>
      <c r="E46" s="38">
        <v>4.5</v>
      </c>
      <c r="F46" s="38">
        <f t="shared" si="1"/>
        <v>31146.720000000001</v>
      </c>
      <c r="G46" s="38" t="s">
        <v>102</v>
      </c>
      <c r="H46" s="22">
        <v>0.5</v>
      </c>
      <c r="I46" s="102">
        <v>1.76</v>
      </c>
      <c r="J46" s="23"/>
      <c r="K46" s="23"/>
      <c r="L46" s="29">
        <f t="shared" si="0"/>
        <v>15573.36</v>
      </c>
      <c r="M46" s="21"/>
      <c r="N46" s="21"/>
      <c r="O46" s="21"/>
      <c r="P46" s="21"/>
      <c r="Q46" s="21"/>
      <c r="R46" s="21">
        <v>0</v>
      </c>
      <c r="S46" s="25">
        <f t="shared" si="2"/>
        <v>0</v>
      </c>
      <c r="T46" s="24">
        <f t="shared" si="3"/>
        <v>15573.36</v>
      </c>
    </row>
    <row r="47" spans="1:23" x14ac:dyDescent="0.2">
      <c r="A47" s="19">
        <v>31</v>
      </c>
      <c r="B47" s="88" t="s">
        <v>127</v>
      </c>
      <c r="C47" s="38" t="s">
        <v>62</v>
      </c>
      <c r="D47" s="34" t="s">
        <v>64</v>
      </c>
      <c r="E47" s="34"/>
      <c r="F47" s="38">
        <f t="shared" si="1"/>
        <v>29023.079999999998</v>
      </c>
      <c r="G47" s="38" t="s">
        <v>102</v>
      </c>
      <c r="H47" s="27">
        <v>0.5</v>
      </c>
      <c r="I47" s="32">
        <v>1.64</v>
      </c>
      <c r="J47" s="28"/>
      <c r="K47" s="28"/>
      <c r="L47" s="29">
        <f t="shared" si="0"/>
        <v>14511.539999999999</v>
      </c>
      <c r="M47" s="21"/>
      <c r="N47" s="21"/>
      <c r="O47" s="21"/>
      <c r="P47" s="21"/>
      <c r="Q47" s="21"/>
      <c r="R47" s="21">
        <v>0</v>
      </c>
      <c r="S47" s="25">
        <f t="shared" si="2"/>
        <v>0</v>
      </c>
      <c r="T47" s="24">
        <f t="shared" si="3"/>
        <v>14511.539999999999</v>
      </c>
    </row>
    <row r="48" spans="1:23" x14ac:dyDescent="0.2">
      <c r="A48" s="19">
        <v>32</v>
      </c>
      <c r="B48" s="88" t="s">
        <v>127</v>
      </c>
      <c r="C48" s="38" t="s">
        <v>89</v>
      </c>
      <c r="D48" s="38" t="s">
        <v>64</v>
      </c>
      <c r="E48" s="38"/>
      <c r="F48" s="38">
        <f t="shared" si="1"/>
        <v>29023.079999999998</v>
      </c>
      <c r="G48" s="38" t="s">
        <v>102</v>
      </c>
      <c r="H48" s="27">
        <v>1</v>
      </c>
      <c r="I48" s="102">
        <v>1.64</v>
      </c>
      <c r="J48" s="23"/>
      <c r="K48" s="23"/>
      <c r="L48" s="29">
        <f t="shared" si="0"/>
        <v>29023.079999999998</v>
      </c>
      <c r="M48" s="21"/>
      <c r="N48" s="21"/>
      <c r="O48" s="21"/>
      <c r="P48" s="21"/>
      <c r="Q48" s="21"/>
      <c r="R48" s="21">
        <v>2902</v>
      </c>
      <c r="S48" s="25">
        <f t="shared" si="2"/>
        <v>2902</v>
      </c>
      <c r="T48" s="24">
        <f t="shared" si="3"/>
        <v>31925.079999999998</v>
      </c>
    </row>
    <row r="49" spans="1:22" s="33" customFormat="1" ht="12" customHeight="1" x14ac:dyDescent="0.2">
      <c r="A49" s="19">
        <v>33</v>
      </c>
      <c r="B49" s="88" t="s">
        <v>129</v>
      </c>
      <c r="C49" s="38" t="s">
        <v>107</v>
      </c>
      <c r="D49" s="38" t="s">
        <v>75</v>
      </c>
      <c r="E49" s="38"/>
      <c r="F49" s="38">
        <f t="shared" si="1"/>
        <v>34686.120000000003</v>
      </c>
      <c r="G49" s="38" t="s">
        <v>16</v>
      </c>
      <c r="H49" s="31">
        <v>0.5</v>
      </c>
      <c r="I49" s="32">
        <v>1.96</v>
      </c>
      <c r="J49" s="28"/>
      <c r="K49" s="28"/>
      <c r="L49" s="29">
        <f>F49*H49</f>
        <v>17343.060000000001</v>
      </c>
      <c r="M49" s="21"/>
      <c r="N49" s="21"/>
      <c r="O49" s="21"/>
      <c r="P49" s="21"/>
      <c r="Q49" s="21"/>
      <c r="R49" s="21">
        <v>0</v>
      </c>
      <c r="S49" s="25">
        <f t="shared" si="2"/>
        <v>0</v>
      </c>
      <c r="T49" s="24">
        <f t="shared" si="3"/>
        <v>17343.060000000001</v>
      </c>
    </row>
    <row r="50" spans="1:22" s="33" customFormat="1" ht="12" customHeight="1" x14ac:dyDescent="0.2">
      <c r="A50" s="19">
        <v>34</v>
      </c>
      <c r="B50" s="88" t="s">
        <v>138</v>
      </c>
      <c r="C50" s="38" t="s">
        <v>107</v>
      </c>
      <c r="D50" s="38" t="s">
        <v>75</v>
      </c>
      <c r="E50" s="38"/>
      <c r="F50" s="38">
        <f t="shared" si="1"/>
        <v>34686.120000000003</v>
      </c>
      <c r="G50" s="38" t="s">
        <v>16</v>
      </c>
      <c r="H50" s="31">
        <v>0.5</v>
      </c>
      <c r="I50" s="32">
        <v>1.96</v>
      </c>
      <c r="J50" s="28"/>
      <c r="K50" s="28"/>
      <c r="L50" s="29">
        <f>F50*H50</f>
        <v>17343.060000000001</v>
      </c>
      <c r="M50" s="21"/>
      <c r="N50" s="21"/>
      <c r="O50" s="21"/>
      <c r="P50" s="21"/>
      <c r="Q50" s="21"/>
      <c r="R50" s="21">
        <v>0</v>
      </c>
      <c r="S50" s="25">
        <f t="shared" si="2"/>
        <v>0</v>
      </c>
      <c r="T50" s="24">
        <f t="shared" si="3"/>
        <v>17343.060000000001</v>
      </c>
    </row>
    <row r="51" spans="1:22" s="33" customFormat="1" ht="12" customHeight="1" x14ac:dyDescent="0.2">
      <c r="A51" s="19">
        <v>35</v>
      </c>
      <c r="B51" s="88" t="s">
        <v>72</v>
      </c>
      <c r="C51" s="38" t="s">
        <v>105</v>
      </c>
      <c r="D51" s="38" t="s">
        <v>75</v>
      </c>
      <c r="E51" s="38"/>
      <c r="F51" s="38">
        <f t="shared" si="1"/>
        <v>34686.120000000003</v>
      </c>
      <c r="G51" s="38" t="s">
        <v>16</v>
      </c>
      <c r="H51" s="31">
        <v>0.5</v>
      </c>
      <c r="I51" s="32">
        <v>1.96</v>
      </c>
      <c r="J51" s="28"/>
      <c r="K51" s="28"/>
      <c r="L51" s="29">
        <f>F51*H51</f>
        <v>17343.060000000001</v>
      </c>
      <c r="M51" s="21"/>
      <c r="N51" s="21"/>
      <c r="O51" s="21"/>
      <c r="P51" s="21"/>
      <c r="Q51" s="21"/>
      <c r="R51" s="21">
        <v>0</v>
      </c>
      <c r="S51" s="25">
        <f t="shared" si="2"/>
        <v>0</v>
      </c>
      <c r="T51" s="24">
        <f t="shared" si="3"/>
        <v>17343.060000000001</v>
      </c>
    </row>
    <row r="52" spans="1:22" x14ac:dyDescent="0.2">
      <c r="A52" s="19">
        <v>36</v>
      </c>
      <c r="B52" s="88" t="s">
        <v>139</v>
      </c>
      <c r="C52" s="38" t="s">
        <v>106</v>
      </c>
      <c r="D52" s="38" t="s">
        <v>75</v>
      </c>
      <c r="E52" s="38"/>
      <c r="F52" s="38">
        <f t="shared" si="1"/>
        <v>34686.120000000003</v>
      </c>
      <c r="G52" s="38" t="s">
        <v>16</v>
      </c>
      <c r="H52" s="31">
        <v>1</v>
      </c>
      <c r="I52" s="32">
        <v>1.96</v>
      </c>
      <c r="J52" s="28"/>
      <c r="K52" s="28"/>
      <c r="L52" s="29">
        <f>F52*H52</f>
        <v>34686.120000000003</v>
      </c>
      <c r="M52" s="21"/>
      <c r="N52" s="21"/>
      <c r="O52" s="21"/>
      <c r="P52" s="21"/>
      <c r="Q52" s="21"/>
      <c r="R52" s="21">
        <v>0</v>
      </c>
      <c r="S52" s="25">
        <f t="shared" si="2"/>
        <v>0</v>
      </c>
      <c r="T52" s="24">
        <f t="shared" si="3"/>
        <v>34686.120000000003</v>
      </c>
    </row>
    <row r="53" spans="1:22" x14ac:dyDescent="0.2">
      <c r="A53" s="19">
        <v>37</v>
      </c>
      <c r="B53" s="88" t="s">
        <v>140</v>
      </c>
      <c r="C53" s="38" t="s">
        <v>106</v>
      </c>
      <c r="D53" s="38" t="s">
        <v>75</v>
      </c>
      <c r="E53" s="38"/>
      <c r="F53" s="38">
        <f>17697*I53</f>
        <v>34686.120000000003</v>
      </c>
      <c r="G53" s="38" t="s">
        <v>128</v>
      </c>
      <c r="H53" s="31">
        <v>0.25</v>
      </c>
      <c r="I53" s="32">
        <v>1.96</v>
      </c>
      <c r="J53" s="28"/>
      <c r="K53" s="28"/>
      <c r="L53" s="29">
        <f>F53*H53</f>
        <v>8671.5300000000007</v>
      </c>
      <c r="M53" s="40"/>
      <c r="N53" s="40"/>
      <c r="O53" s="40"/>
      <c r="P53" s="40"/>
      <c r="Q53" s="40"/>
      <c r="R53" s="21">
        <v>0</v>
      </c>
      <c r="S53" s="25">
        <f t="shared" si="2"/>
        <v>0</v>
      </c>
      <c r="T53" s="24">
        <f t="shared" si="3"/>
        <v>8671.5300000000007</v>
      </c>
    </row>
    <row r="54" spans="1:22" x14ac:dyDescent="0.2">
      <c r="A54" s="19">
        <v>38</v>
      </c>
      <c r="B54" s="78" t="s">
        <v>71</v>
      </c>
      <c r="C54" s="38" t="s">
        <v>130</v>
      </c>
      <c r="D54" s="38" t="s">
        <v>75</v>
      </c>
      <c r="E54" s="38"/>
      <c r="F54" s="38">
        <f t="shared" si="1"/>
        <v>34686.120000000003</v>
      </c>
      <c r="G54" s="38" t="s">
        <v>16</v>
      </c>
      <c r="H54" s="31">
        <v>0.25</v>
      </c>
      <c r="I54" s="32">
        <v>1.96</v>
      </c>
      <c r="J54" s="23"/>
      <c r="K54" s="23"/>
      <c r="L54" s="29">
        <f t="shared" ref="L54:L84" si="4">F54*H54</f>
        <v>8671.5300000000007</v>
      </c>
      <c r="M54" s="40"/>
      <c r="N54" s="40"/>
      <c r="O54" s="40"/>
      <c r="P54" s="40"/>
      <c r="Q54" s="40"/>
      <c r="R54" s="21">
        <v>0</v>
      </c>
      <c r="S54" s="25">
        <f t="shared" si="2"/>
        <v>0</v>
      </c>
      <c r="T54" s="24">
        <f t="shared" si="3"/>
        <v>8671.5300000000007</v>
      </c>
      <c r="U54" s="1" t="s">
        <v>131</v>
      </c>
      <c r="V54" s="1" t="s">
        <v>132</v>
      </c>
    </row>
    <row r="55" spans="1:22" x14ac:dyDescent="0.2">
      <c r="A55" s="19">
        <v>39</v>
      </c>
      <c r="B55" s="88" t="s">
        <v>159</v>
      </c>
      <c r="C55" s="38" t="s">
        <v>160</v>
      </c>
      <c r="D55" s="38" t="s">
        <v>75</v>
      </c>
      <c r="E55" s="38"/>
      <c r="F55" s="38">
        <f t="shared" si="1"/>
        <v>34686.120000000003</v>
      </c>
      <c r="G55" s="38" t="s">
        <v>16</v>
      </c>
      <c r="H55" s="31">
        <v>1</v>
      </c>
      <c r="I55" s="32">
        <v>1.96</v>
      </c>
      <c r="J55" s="23"/>
      <c r="K55" s="23"/>
      <c r="L55" s="29">
        <f t="shared" si="4"/>
        <v>34686.120000000003</v>
      </c>
      <c r="M55" s="40"/>
      <c r="N55" s="40"/>
      <c r="O55" s="40"/>
      <c r="P55" s="40"/>
      <c r="Q55" s="40"/>
      <c r="R55" s="21">
        <v>0</v>
      </c>
      <c r="S55" s="25">
        <f t="shared" si="2"/>
        <v>0</v>
      </c>
      <c r="T55" s="24">
        <f t="shared" si="3"/>
        <v>34686.120000000003</v>
      </c>
      <c r="U55" s="1" t="s">
        <v>133</v>
      </c>
      <c r="V55" s="1" t="s">
        <v>134</v>
      </c>
    </row>
    <row r="56" spans="1:22" s="33" customFormat="1" ht="12" customHeight="1" x14ac:dyDescent="0.2">
      <c r="A56" s="19">
        <v>40</v>
      </c>
      <c r="B56" s="88" t="s">
        <v>96</v>
      </c>
      <c r="C56" s="38" t="s">
        <v>73</v>
      </c>
      <c r="D56" s="38" t="s">
        <v>126</v>
      </c>
      <c r="E56" s="38"/>
      <c r="F56" s="38">
        <f t="shared" si="1"/>
        <v>32385.510000000002</v>
      </c>
      <c r="G56" s="38" t="s">
        <v>19</v>
      </c>
      <c r="H56" s="27">
        <v>1.5</v>
      </c>
      <c r="I56" s="32">
        <v>1.83</v>
      </c>
      <c r="J56" s="28"/>
      <c r="K56" s="28"/>
      <c r="L56" s="39">
        <f t="shared" si="4"/>
        <v>48578.264999999999</v>
      </c>
      <c r="M56" s="21"/>
      <c r="N56" s="21"/>
      <c r="O56" s="21"/>
      <c r="P56" s="21"/>
      <c r="Q56" s="21"/>
      <c r="R56" s="21">
        <v>3239</v>
      </c>
      <c r="S56" s="25">
        <f t="shared" si="2"/>
        <v>3239</v>
      </c>
      <c r="T56" s="24">
        <f t="shared" si="3"/>
        <v>51817.264999999999</v>
      </c>
      <c r="U56" s="1" t="s">
        <v>136</v>
      </c>
      <c r="V56" s="1" t="s">
        <v>137</v>
      </c>
    </row>
    <row r="57" spans="1:22" x14ac:dyDescent="0.2">
      <c r="A57" s="19">
        <v>41</v>
      </c>
      <c r="B57" s="88" t="s">
        <v>146</v>
      </c>
      <c r="C57" s="38" t="s">
        <v>73</v>
      </c>
      <c r="D57" s="38" t="s">
        <v>126</v>
      </c>
      <c r="E57" s="38"/>
      <c r="F57" s="38">
        <f t="shared" si="1"/>
        <v>32385.510000000002</v>
      </c>
      <c r="G57" s="38" t="s">
        <v>19</v>
      </c>
      <c r="H57" s="27">
        <v>1</v>
      </c>
      <c r="I57" s="32">
        <v>1.83</v>
      </c>
      <c r="J57" s="28"/>
      <c r="K57" s="28"/>
      <c r="L57" s="29">
        <f t="shared" si="4"/>
        <v>32385.510000000002</v>
      </c>
      <c r="M57" s="21"/>
      <c r="N57" s="21"/>
      <c r="O57" s="21"/>
      <c r="P57" s="21"/>
      <c r="Q57" s="21"/>
      <c r="R57" s="21">
        <v>3239</v>
      </c>
      <c r="S57" s="25">
        <f t="shared" si="2"/>
        <v>3239</v>
      </c>
      <c r="T57" s="24">
        <f t="shared" si="3"/>
        <v>35624.51</v>
      </c>
      <c r="U57" s="1" t="s">
        <v>135</v>
      </c>
      <c r="V57" s="1" t="s">
        <v>137</v>
      </c>
    </row>
    <row r="58" spans="1:22" x14ac:dyDescent="0.2">
      <c r="A58" s="19">
        <v>42</v>
      </c>
      <c r="B58" s="88" t="s">
        <v>124</v>
      </c>
      <c r="C58" s="38" t="s">
        <v>76</v>
      </c>
      <c r="D58" s="38" t="s">
        <v>126</v>
      </c>
      <c r="E58" s="38"/>
      <c r="F58" s="38">
        <f t="shared" si="1"/>
        <v>32385.510000000002</v>
      </c>
      <c r="G58" s="38" t="s">
        <v>19</v>
      </c>
      <c r="H58" s="27">
        <v>1</v>
      </c>
      <c r="I58" s="32">
        <v>1.83</v>
      </c>
      <c r="J58" s="28"/>
      <c r="K58" s="28"/>
      <c r="L58" s="29">
        <f t="shared" si="4"/>
        <v>32385.510000000002</v>
      </c>
      <c r="M58" s="21"/>
      <c r="N58" s="21"/>
      <c r="O58" s="21"/>
      <c r="P58" s="21"/>
      <c r="Q58" s="21"/>
      <c r="R58" s="21">
        <v>3239</v>
      </c>
      <c r="S58" s="25">
        <f t="shared" si="2"/>
        <v>3239</v>
      </c>
      <c r="T58" s="24">
        <f t="shared" si="3"/>
        <v>35624.51</v>
      </c>
    </row>
    <row r="59" spans="1:22" x14ac:dyDescent="0.2">
      <c r="A59" s="19">
        <v>43</v>
      </c>
      <c r="B59" s="88" t="s">
        <v>125</v>
      </c>
      <c r="C59" s="38" t="s">
        <v>92</v>
      </c>
      <c r="D59" s="38" t="s">
        <v>126</v>
      </c>
      <c r="E59" s="38"/>
      <c r="F59" s="38">
        <f t="shared" si="1"/>
        <v>32385.510000000002</v>
      </c>
      <c r="G59" s="38" t="s">
        <v>19</v>
      </c>
      <c r="H59" s="27">
        <v>1</v>
      </c>
      <c r="I59" s="32">
        <v>1.83</v>
      </c>
      <c r="J59" s="23"/>
      <c r="K59" s="23"/>
      <c r="L59" s="29">
        <f t="shared" si="4"/>
        <v>32385.510000000002</v>
      </c>
      <c r="M59" s="40"/>
      <c r="N59" s="40"/>
      <c r="O59" s="40"/>
      <c r="P59" s="40"/>
      <c r="Q59" s="40"/>
      <c r="R59" s="21">
        <v>3239</v>
      </c>
      <c r="S59" s="25">
        <f t="shared" si="2"/>
        <v>3239</v>
      </c>
      <c r="T59" s="24">
        <f t="shared" si="3"/>
        <v>35624.51</v>
      </c>
    </row>
    <row r="60" spans="1:22" x14ac:dyDescent="0.2">
      <c r="A60" s="19">
        <v>44</v>
      </c>
      <c r="B60" s="88" t="s">
        <v>124</v>
      </c>
      <c r="C60" s="38" t="s">
        <v>74</v>
      </c>
      <c r="D60" s="38" t="s">
        <v>75</v>
      </c>
      <c r="E60" s="38"/>
      <c r="F60" s="38">
        <f t="shared" si="1"/>
        <v>32385.510000000002</v>
      </c>
      <c r="G60" s="38" t="s">
        <v>19</v>
      </c>
      <c r="H60" s="22">
        <v>0.5</v>
      </c>
      <c r="I60" s="102">
        <v>1.83</v>
      </c>
      <c r="J60" s="23"/>
      <c r="K60" s="23"/>
      <c r="L60" s="39">
        <f t="shared" si="4"/>
        <v>16192.755000000001</v>
      </c>
      <c r="M60" s="21"/>
      <c r="N60" s="21"/>
      <c r="O60" s="21"/>
      <c r="P60" s="21"/>
      <c r="Q60" s="21"/>
      <c r="R60" s="21">
        <v>0</v>
      </c>
      <c r="S60" s="25">
        <f t="shared" si="2"/>
        <v>0</v>
      </c>
      <c r="T60" s="24">
        <f t="shared" si="3"/>
        <v>16192.755000000001</v>
      </c>
    </row>
    <row r="61" spans="1:22" x14ac:dyDescent="0.2">
      <c r="A61" s="19">
        <v>45</v>
      </c>
      <c r="B61" s="88" t="s">
        <v>145</v>
      </c>
      <c r="C61" s="38" t="s">
        <v>74</v>
      </c>
      <c r="D61" s="38" t="s">
        <v>75</v>
      </c>
      <c r="E61" s="38"/>
      <c r="F61" s="38">
        <f t="shared" si="1"/>
        <v>32385.510000000002</v>
      </c>
      <c r="G61" s="38" t="s">
        <v>19</v>
      </c>
      <c r="H61" s="27">
        <v>0.5</v>
      </c>
      <c r="I61" s="32">
        <v>1.83</v>
      </c>
      <c r="J61" s="28"/>
      <c r="K61" s="28"/>
      <c r="L61" s="39">
        <f t="shared" si="4"/>
        <v>16192.755000000001</v>
      </c>
      <c r="M61" s="21"/>
      <c r="N61" s="21"/>
      <c r="O61" s="21"/>
      <c r="P61" s="21"/>
      <c r="Q61" s="21"/>
      <c r="R61" s="21">
        <v>0</v>
      </c>
      <c r="S61" s="25">
        <f t="shared" si="2"/>
        <v>0</v>
      </c>
      <c r="T61" s="24">
        <f t="shared" si="3"/>
        <v>16192.755000000001</v>
      </c>
    </row>
    <row r="62" spans="1:22" x14ac:dyDescent="0.2">
      <c r="A62" s="19">
        <v>46</v>
      </c>
      <c r="B62" s="100" t="s">
        <v>47</v>
      </c>
      <c r="C62" s="38" t="s">
        <v>74</v>
      </c>
      <c r="D62" s="38"/>
      <c r="E62" s="38"/>
      <c r="F62" s="38">
        <f>17697*I62</f>
        <v>32385.510000000002</v>
      </c>
      <c r="G62" s="38" t="s">
        <v>16</v>
      </c>
      <c r="H62" s="27">
        <v>1</v>
      </c>
      <c r="I62" s="32">
        <v>1.83</v>
      </c>
      <c r="J62" s="28"/>
      <c r="K62" s="28"/>
      <c r="L62" s="39">
        <f>F62*H62</f>
        <v>32385.510000000002</v>
      </c>
      <c r="M62" s="21"/>
      <c r="N62" s="21"/>
      <c r="O62" s="21"/>
      <c r="P62" s="21"/>
      <c r="Q62" s="21"/>
      <c r="R62" s="21">
        <v>3239</v>
      </c>
      <c r="S62" s="25">
        <f t="shared" si="2"/>
        <v>3239</v>
      </c>
      <c r="T62" s="24">
        <f t="shared" si="3"/>
        <v>35624.51</v>
      </c>
    </row>
    <row r="63" spans="1:22" x14ac:dyDescent="0.2">
      <c r="A63" s="19">
        <v>47</v>
      </c>
      <c r="B63" s="88" t="s">
        <v>147</v>
      </c>
      <c r="C63" s="38" t="s">
        <v>81</v>
      </c>
      <c r="D63" s="38" t="s">
        <v>75</v>
      </c>
      <c r="E63" s="38"/>
      <c r="F63" s="38">
        <f>17697*I63</f>
        <v>30261.87</v>
      </c>
      <c r="G63" s="38" t="s">
        <v>18</v>
      </c>
      <c r="H63" s="36">
        <v>1</v>
      </c>
      <c r="I63" s="32">
        <v>1.71</v>
      </c>
      <c r="J63" s="28"/>
      <c r="K63" s="28"/>
      <c r="L63" s="30">
        <f t="shared" si="4"/>
        <v>30261.87</v>
      </c>
      <c r="M63" s="21"/>
      <c r="N63" s="21"/>
      <c r="O63" s="21"/>
      <c r="P63" s="38">
        <v>10591.65</v>
      </c>
      <c r="Q63" s="21"/>
      <c r="R63" s="21">
        <v>3026</v>
      </c>
      <c r="S63" s="25">
        <f t="shared" si="2"/>
        <v>13617.65</v>
      </c>
      <c r="T63" s="24">
        <f t="shared" si="3"/>
        <v>43879.519999999997</v>
      </c>
    </row>
    <row r="64" spans="1:22" x14ac:dyDescent="0.2">
      <c r="A64" s="19">
        <v>48</v>
      </c>
      <c r="B64" s="88" t="s">
        <v>82</v>
      </c>
      <c r="C64" s="38" t="s">
        <v>81</v>
      </c>
      <c r="D64" s="38" t="s">
        <v>75</v>
      </c>
      <c r="E64" s="38"/>
      <c r="F64" s="38">
        <f>17697*I64</f>
        <v>30261.87</v>
      </c>
      <c r="G64" s="38" t="s">
        <v>18</v>
      </c>
      <c r="H64" s="36">
        <v>1</v>
      </c>
      <c r="I64" s="32">
        <v>1.71</v>
      </c>
      <c r="J64" s="28"/>
      <c r="K64" s="28"/>
      <c r="L64" s="30">
        <f t="shared" si="4"/>
        <v>30261.87</v>
      </c>
      <c r="M64" s="21"/>
      <c r="N64" s="21"/>
      <c r="O64" s="21"/>
      <c r="P64" s="38">
        <v>10591.65</v>
      </c>
      <c r="Q64" s="21"/>
      <c r="R64" s="21">
        <v>3026</v>
      </c>
      <c r="S64" s="25">
        <f t="shared" si="2"/>
        <v>13617.65</v>
      </c>
      <c r="T64" s="24">
        <f t="shared" si="3"/>
        <v>43879.519999999997</v>
      </c>
    </row>
    <row r="65" spans="1:28" x14ac:dyDescent="0.2">
      <c r="A65" s="19">
        <v>49</v>
      </c>
      <c r="B65" s="88" t="s">
        <v>148</v>
      </c>
      <c r="C65" s="38" t="s">
        <v>81</v>
      </c>
      <c r="D65" s="38" t="s">
        <v>75</v>
      </c>
      <c r="E65" s="38"/>
      <c r="F65" s="38">
        <f>17697*I65</f>
        <v>30261.87</v>
      </c>
      <c r="G65" s="38" t="s">
        <v>18</v>
      </c>
      <c r="H65" s="36">
        <v>1</v>
      </c>
      <c r="I65" s="32">
        <v>1.71</v>
      </c>
      <c r="J65" s="28"/>
      <c r="K65" s="28"/>
      <c r="L65" s="30">
        <f t="shared" si="4"/>
        <v>30261.87</v>
      </c>
      <c r="M65" s="21"/>
      <c r="N65" s="21"/>
      <c r="O65" s="21"/>
      <c r="P65" s="38">
        <v>10591.65</v>
      </c>
      <c r="Q65" s="21"/>
      <c r="R65" s="21">
        <v>3026</v>
      </c>
      <c r="S65" s="25">
        <f t="shared" si="2"/>
        <v>13617.65</v>
      </c>
      <c r="T65" s="24">
        <f t="shared" si="3"/>
        <v>43879.519999999997</v>
      </c>
    </row>
    <row r="66" spans="1:28" x14ac:dyDescent="0.2">
      <c r="A66" s="19">
        <v>50</v>
      </c>
      <c r="B66" s="88" t="s">
        <v>77</v>
      </c>
      <c r="C66" s="38" t="s">
        <v>83</v>
      </c>
      <c r="D66" s="38" t="s">
        <v>75</v>
      </c>
      <c r="E66" s="38"/>
      <c r="F66" s="38">
        <f t="shared" si="1"/>
        <v>30261.87</v>
      </c>
      <c r="G66" s="38" t="s">
        <v>18</v>
      </c>
      <c r="H66" s="27">
        <v>1.5</v>
      </c>
      <c r="I66" s="32">
        <v>1.71</v>
      </c>
      <c r="J66" s="23"/>
      <c r="K66" s="23"/>
      <c r="L66" s="39">
        <f t="shared" si="4"/>
        <v>45392.805</v>
      </c>
      <c r="M66" s="21"/>
      <c r="N66" s="21">
        <v>7963.65</v>
      </c>
      <c r="O66" s="21"/>
      <c r="P66" s="21"/>
      <c r="Q66" s="21"/>
      <c r="R66" s="21">
        <v>3026</v>
      </c>
      <c r="S66" s="25">
        <f t="shared" si="2"/>
        <v>10989.65</v>
      </c>
      <c r="T66" s="24">
        <f t="shared" si="3"/>
        <v>56382.455000000002</v>
      </c>
    </row>
    <row r="67" spans="1:28" x14ac:dyDescent="0.2">
      <c r="A67" s="19">
        <v>51</v>
      </c>
      <c r="B67" s="88" t="s">
        <v>78</v>
      </c>
      <c r="C67" s="38" t="s">
        <v>83</v>
      </c>
      <c r="D67" s="38" t="s">
        <v>75</v>
      </c>
      <c r="E67" s="38"/>
      <c r="F67" s="38">
        <f t="shared" si="1"/>
        <v>30261.87</v>
      </c>
      <c r="G67" s="38" t="s">
        <v>18</v>
      </c>
      <c r="H67" s="27">
        <v>1.5</v>
      </c>
      <c r="I67" s="32">
        <v>1.71</v>
      </c>
      <c r="J67" s="28"/>
      <c r="K67" s="28">
        <v>668</v>
      </c>
      <c r="L67" s="39">
        <f t="shared" si="4"/>
        <v>45392.805</v>
      </c>
      <c r="M67" s="21"/>
      <c r="N67" s="21">
        <v>7963.65</v>
      </c>
      <c r="O67" s="21"/>
      <c r="P67" s="21"/>
      <c r="Q67" s="21"/>
      <c r="R67" s="21">
        <v>3026</v>
      </c>
      <c r="S67" s="25">
        <f t="shared" si="2"/>
        <v>10989.65</v>
      </c>
      <c r="T67" s="24">
        <f t="shared" si="3"/>
        <v>56382.455000000002</v>
      </c>
    </row>
    <row r="68" spans="1:28" x14ac:dyDescent="0.2">
      <c r="A68" s="19">
        <v>52</v>
      </c>
      <c r="B68" s="88" t="s">
        <v>79</v>
      </c>
      <c r="C68" s="38" t="s">
        <v>83</v>
      </c>
      <c r="D68" s="34" t="s">
        <v>75</v>
      </c>
      <c r="E68" s="101"/>
      <c r="F68" s="38">
        <f t="shared" si="1"/>
        <v>30261.87</v>
      </c>
      <c r="G68" s="38" t="s">
        <v>18</v>
      </c>
      <c r="H68" s="27">
        <v>1.5</v>
      </c>
      <c r="I68" s="32">
        <v>1.71</v>
      </c>
      <c r="J68" s="23"/>
      <c r="K68" s="23">
        <v>619</v>
      </c>
      <c r="L68" s="39">
        <f t="shared" si="4"/>
        <v>45392.805</v>
      </c>
      <c r="M68" s="21"/>
      <c r="N68" s="21">
        <v>7963.65</v>
      </c>
      <c r="O68" s="21"/>
      <c r="P68" s="21"/>
      <c r="Q68" s="21"/>
      <c r="R68" s="21">
        <v>3026</v>
      </c>
      <c r="S68" s="25">
        <f t="shared" si="2"/>
        <v>10989.65</v>
      </c>
      <c r="T68" s="24">
        <f t="shared" si="3"/>
        <v>56382.455000000002</v>
      </c>
      <c r="W68" s="1">
        <v>1</v>
      </c>
    </row>
    <row r="69" spans="1:28" x14ac:dyDescent="0.2">
      <c r="A69" s="19">
        <v>53</v>
      </c>
      <c r="B69" s="88" t="s">
        <v>80</v>
      </c>
      <c r="C69" s="38" t="s">
        <v>83</v>
      </c>
      <c r="D69" s="34" t="s">
        <v>75</v>
      </c>
      <c r="E69" s="34"/>
      <c r="F69" s="38">
        <f t="shared" si="1"/>
        <v>30261.87</v>
      </c>
      <c r="G69" s="38" t="s">
        <v>18</v>
      </c>
      <c r="H69" s="36">
        <v>1.5</v>
      </c>
      <c r="I69" s="32">
        <v>1.71</v>
      </c>
      <c r="J69" s="37"/>
      <c r="K69" s="37"/>
      <c r="L69" s="80">
        <f t="shared" si="4"/>
        <v>45392.805</v>
      </c>
      <c r="M69" s="21"/>
      <c r="N69" s="21">
        <v>7963.65</v>
      </c>
      <c r="O69" s="21"/>
      <c r="P69" s="21"/>
      <c r="Q69" s="21"/>
      <c r="R69" s="21">
        <v>3026</v>
      </c>
      <c r="S69" s="25">
        <f t="shared" si="2"/>
        <v>10989.65</v>
      </c>
      <c r="T69" s="24">
        <f t="shared" si="3"/>
        <v>56382.455000000002</v>
      </c>
    </row>
    <row r="70" spans="1:28" x14ac:dyDescent="0.2">
      <c r="A70" s="19">
        <v>54</v>
      </c>
      <c r="B70" s="88" t="s">
        <v>86</v>
      </c>
      <c r="C70" s="38" t="s">
        <v>83</v>
      </c>
      <c r="D70" s="34" t="s">
        <v>75</v>
      </c>
      <c r="E70" s="34"/>
      <c r="F70" s="38">
        <f t="shared" si="1"/>
        <v>30261.87</v>
      </c>
      <c r="G70" s="38" t="s">
        <v>18</v>
      </c>
      <c r="H70" s="27">
        <v>1.5</v>
      </c>
      <c r="I70" s="32">
        <v>1.71</v>
      </c>
      <c r="J70" s="28"/>
      <c r="K70" s="28"/>
      <c r="L70" s="39">
        <f t="shared" si="4"/>
        <v>45392.805</v>
      </c>
      <c r="M70" s="21"/>
      <c r="N70" s="21">
        <v>7963.65</v>
      </c>
      <c r="O70" s="21"/>
      <c r="P70" s="21"/>
      <c r="Q70" s="21"/>
      <c r="R70" s="21">
        <v>3026</v>
      </c>
      <c r="S70" s="25">
        <f t="shared" si="2"/>
        <v>10989.65</v>
      </c>
      <c r="T70" s="24">
        <f t="shared" si="3"/>
        <v>56382.455000000002</v>
      </c>
    </row>
    <row r="71" spans="1:28" x14ac:dyDescent="0.2">
      <c r="A71" s="19">
        <v>55</v>
      </c>
      <c r="B71" s="88" t="s">
        <v>95</v>
      </c>
      <c r="C71" s="38" t="s">
        <v>83</v>
      </c>
      <c r="D71" s="34" t="s">
        <v>75</v>
      </c>
      <c r="E71" s="38"/>
      <c r="F71" s="38">
        <f t="shared" si="1"/>
        <v>30261.87</v>
      </c>
      <c r="G71" s="38" t="s">
        <v>18</v>
      </c>
      <c r="H71" s="27">
        <v>1.5</v>
      </c>
      <c r="I71" s="32">
        <v>1.71</v>
      </c>
      <c r="J71" s="23"/>
      <c r="K71" s="23"/>
      <c r="L71" s="29">
        <f t="shared" si="4"/>
        <v>45392.805</v>
      </c>
      <c r="M71" s="21"/>
      <c r="N71" s="21">
        <v>7963.65</v>
      </c>
      <c r="O71" s="21"/>
      <c r="P71" s="21"/>
      <c r="Q71" s="21"/>
      <c r="R71" s="21">
        <v>3026</v>
      </c>
      <c r="S71" s="25">
        <f t="shared" si="2"/>
        <v>10989.65</v>
      </c>
      <c r="T71" s="24">
        <f t="shared" si="3"/>
        <v>56382.455000000002</v>
      </c>
    </row>
    <row r="72" spans="1:28" x14ac:dyDescent="0.2">
      <c r="A72" s="19">
        <v>56</v>
      </c>
      <c r="B72" s="88" t="s">
        <v>84</v>
      </c>
      <c r="C72" s="38" t="s">
        <v>83</v>
      </c>
      <c r="D72" s="34" t="s">
        <v>75</v>
      </c>
      <c r="E72" s="38"/>
      <c r="F72" s="38">
        <f t="shared" si="1"/>
        <v>30261.87</v>
      </c>
      <c r="G72" s="38" t="s">
        <v>18</v>
      </c>
      <c r="H72" s="27">
        <v>1.5</v>
      </c>
      <c r="I72" s="32">
        <v>1.71</v>
      </c>
      <c r="J72" s="23"/>
      <c r="K72" s="23"/>
      <c r="L72" s="39">
        <f t="shared" si="4"/>
        <v>45392.805</v>
      </c>
      <c r="M72" s="21"/>
      <c r="N72" s="21">
        <v>7963.65</v>
      </c>
      <c r="O72" s="21"/>
      <c r="P72" s="21"/>
      <c r="Q72" s="21"/>
      <c r="R72" s="21">
        <v>3026</v>
      </c>
      <c r="S72" s="25">
        <f t="shared" si="2"/>
        <v>10989.65</v>
      </c>
      <c r="T72" s="24">
        <f t="shared" si="3"/>
        <v>56382.455000000002</v>
      </c>
    </row>
    <row r="73" spans="1:28" x14ac:dyDescent="0.2">
      <c r="A73" s="19">
        <v>57</v>
      </c>
      <c r="B73" s="88" t="s">
        <v>85</v>
      </c>
      <c r="C73" s="38" t="s">
        <v>83</v>
      </c>
      <c r="D73" s="34" t="s">
        <v>75</v>
      </c>
      <c r="E73" s="34"/>
      <c r="F73" s="38">
        <f t="shared" si="1"/>
        <v>30261.87</v>
      </c>
      <c r="G73" s="38" t="s">
        <v>18</v>
      </c>
      <c r="H73" s="27">
        <v>1.5</v>
      </c>
      <c r="I73" s="32">
        <v>1.71</v>
      </c>
      <c r="J73" s="28"/>
      <c r="K73" s="28"/>
      <c r="L73" s="39">
        <f t="shared" si="4"/>
        <v>45392.805</v>
      </c>
      <c r="M73" s="21"/>
      <c r="N73" s="21">
        <v>7963.65</v>
      </c>
      <c r="O73" s="21"/>
      <c r="P73" s="21"/>
      <c r="Q73" s="21"/>
      <c r="R73" s="21">
        <v>3026</v>
      </c>
      <c r="S73" s="25">
        <f t="shared" si="2"/>
        <v>10989.65</v>
      </c>
      <c r="T73" s="24">
        <f t="shared" si="3"/>
        <v>56382.455000000002</v>
      </c>
    </row>
    <row r="74" spans="1:28" x14ac:dyDescent="0.2">
      <c r="A74" s="19">
        <v>58</v>
      </c>
      <c r="B74" s="88" t="s">
        <v>97</v>
      </c>
      <c r="C74" s="38" t="s">
        <v>83</v>
      </c>
      <c r="D74" s="34" t="s">
        <v>75</v>
      </c>
      <c r="E74" s="101"/>
      <c r="F74" s="38">
        <f t="shared" si="1"/>
        <v>30261.87</v>
      </c>
      <c r="G74" s="38" t="s">
        <v>18</v>
      </c>
      <c r="H74" s="27">
        <v>1.5</v>
      </c>
      <c r="I74" s="32">
        <v>1.71</v>
      </c>
      <c r="J74" s="23">
        <v>890</v>
      </c>
      <c r="K74" s="23"/>
      <c r="L74" s="39">
        <f t="shared" si="4"/>
        <v>45392.805</v>
      </c>
      <c r="M74" s="21"/>
      <c r="N74" s="21">
        <v>7963.65</v>
      </c>
      <c r="O74" s="21"/>
      <c r="P74" s="21"/>
      <c r="Q74" s="21"/>
      <c r="R74" s="21">
        <v>3026</v>
      </c>
      <c r="S74" s="25">
        <f t="shared" si="2"/>
        <v>10989.65</v>
      </c>
      <c r="T74" s="24">
        <f t="shared" si="3"/>
        <v>56382.455000000002</v>
      </c>
    </row>
    <row r="75" spans="1:28" x14ac:dyDescent="0.2">
      <c r="A75" s="19">
        <v>59</v>
      </c>
      <c r="B75" s="88" t="s">
        <v>88</v>
      </c>
      <c r="C75" s="38" t="s">
        <v>83</v>
      </c>
      <c r="D75" s="34" t="s">
        <v>75</v>
      </c>
      <c r="E75" s="38"/>
      <c r="F75" s="38">
        <f t="shared" si="1"/>
        <v>30261.87</v>
      </c>
      <c r="G75" s="38" t="s">
        <v>18</v>
      </c>
      <c r="H75" s="27">
        <v>1.5</v>
      </c>
      <c r="I75" s="32">
        <v>1.71</v>
      </c>
      <c r="J75" s="23"/>
      <c r="K75" s="23"/>
      <c r="L75" s="39">
        <f t="shared" si="4"/>
        <v>45392.805</v>
      </c>
      <c r="M75" s="21"/>
      <c r="N75" s="21">
        <v>7963.65</v>
      </c>
      <c r="O75" s="21"/>
      <c r="P75" s="21"/>
      <c r="Q75" s="21"/>
      <c r="R75" s="21">
        <v>3026</v>
      </c>
      <c r="S75" s="25">
        <f t="shared" si="2"/>
        <v>10989.65</v>
      </c>
      <c r="T75" s="24">
        <f t="shared" si="3"/>
        <v>56382.455000000002</v>
      </c>
    </row>
    <row r="76" spans="1:28" x14ac:dyDescent="0.2">
      <c r="A76" s="19">
        <v>60</v>
      </c>
      <c r="B76" s="88" t="s">
        <v>149</v>
      </c>
      <c r="C76" s="38" t="s">
        <v>83</v>
      </c>
      <c r="D76" s="34" t="s">
        <v>75</v>
      </c>
      <c r="E76" s="38"/>
      <c r="F76" s="38">
        <f t="shared" si="1"/>
        <v>30261.87</v>
      </c>
      <c r="G76" s="38" t="s">
        <v>18</v>
      </c>
      <c r="H76" s="27">
        <v>1.5</v>
      </c>
      <c r="I76" s="32">
        <v>1.71</v>
      </c>
      <c r="J76" s="23"/>
      <c r="K76" s="23"/>
      <c r="L76" s="39">
        <f t="shared" si="4"/>
        <v>45392.805</v>
      </c>
      <c r="M76" s="21"/>
      <c r="N76" s="21">
        <v>7963.65</v>
      </c>
      <c r="O76" s="21"/>
      <c r="P76" s="21"/>
      <c r="Q76" s="21"/>
      <c r="R76" s="21">
        <v>3026</v>
      </c>
      <c r="S76" s="25">
        <f t="shared" si="2"/>
        <v>10989.65</v>
      </c>
      <c r="T76" s="24">
        <f t="shared" si="3"/>
        <v>56382.455000000002</v>
      </c>
    </row>
    <row r="77" spans="1:28" x14ac:dyDescent="0.2">
      <c r="A77" s="19">
        <v>61</v>
      </c>
      <c r="B77" s="88" t="s">
        <v>150</v>
      </c>
      <c r="C77" s="38" t="s">
        <v>83</v>
      </c>
      <c r="D77" s="34" t="s">
        <v>75</v>
      </c>
      <c r="E77" s="38"/>
      <c r="F77" s="38">
        <f t="shared" si="1"/>
        <v>30261.87</v>
      </c>
      <c r="G77" s="38" t="s">
        <v>18</v>
      </c>
      <c r="H77" s="27">
        <v>0.5</v>
      </c>
      <c r="I77" s="32">
        <v>1.71</v>
      </c>
      <c r="J77" s="23"/>
      <c r="K77" s="23"/>
      <c r="L77" s="39">
        <f t="shared" si="4"/>
        <v>15130.934999999999</v>
      </c>
      <c r="M77" s="21"/>
      <c r="N77" s="21">
        <v>2654.55</v>
      </c>
      <c r="O77" s="21"/>
      <c r="P77" s="21"/>
      <c r="Q77" s="21"/>
      <c r="R77" s="21">
        <v>0</v>
      </c>
      <c r="S77" s="25">
        <f t="shared" si="2"/>
        <v>2654.55</v>
      </c>
      <c r="T77" s="24">
        <f t="shared" si="3"/>
        <v>17785.485000000001</v>
      </c>
    </row>
    <row r="78" spans="1:28" s="104" customFormat="1" x14ac:dyDescent="0.2">
      <c r="A78" s="19">
        <v>62</v>
      </c>
      <c r="B78" s="88" t="s">
        <v>151</v>
      </c>
      <c r="C78" s="38" t="s">
        <v>83</v>
      </c>
      <c r="D78" s="38" t="s">
        <v>75</v>
      </c>
      <c r="E78" s="34"/>
      <c r="F78" s="38">
        <f t="shared" si="1"/>
        <v>28315.200000000001</v>
      </c>
      <c r="G78" s="38" t="s">
        <v>17</v>
      </c>
      <c r="H78" s="27">
        <v>1.5</v>
      </c>
      <c r="I78" s="32">
        <v>1.6</v>
      </c>
      <c r="J78" s="103"/>
      <c r="K78" s="103"/>
      <c r="L78" s="39">
        <f t="shared" si="4"/>
        <v>42472.800000000003</v>
      </c>
      <c r="M78" s="38">
        <v>5309.1</v>
      </c>
      <c r="N78" s="38"/>
      <c r="O78" s="38"/>
      <c r="P78" s="38"/>
      <c r="Q78" s="38"/>
      <c r="R78" s="21">
        <v>2832</v>
      </c>
      <c r="S78" s="25">
        <f t="shared" si="2"/>
        <v>8141.1</v>
      </c>
      <c r="T78" s="24">
        <f t="shared" si="3"/>
        <v>50613.9</v>
      </c>
      <c r="U78" s="99"/>
      <c r="V78" s="99"/>
      <c r="W78" s="99"/>
      <c r="X78" s="99"/>
      <c r="Y78" s="99"/>
      <c r="Z78" s="99"/>
      <c r="AA78" s="99"/>
      <c r="AB78" s="99"/>
    </row>
    <row r="79" spans="1:28" x14ac:dyDescent="0.2">
      <c r="A79" s="19">
        <v>63</v>
      </c>
      <c r="B79" s="88" t="s">
        <v>152</v>
      </c>
      <c r="C79" s="38" t="s">
        <v>83</v>
      </c>
      <c r="D79" s="38" t="s">
        <v>75</v>
      </c>
      <c r="E79" s="38"/>
      <c r="F79" s="38">
        <f t="shared" si="1"/>
        <v>28315.200000000001</v>
      </c>
      <c r="G79" s="38" t="s">
        <v>17</v>
      </c>
      <c r="H79" s="27">
        <v>1.5</v>
      </c>
      <c r="I79" s="32">
        <v>1.6</v>
      </c>
      <c r="J79" s="23"/>
      <c r="K79" s="23"/>
      <c r="L79" s="39">
        <f t="shared" si="4"/>
        <v>42472.800000000003</v>
      </c>
      <c r="M79" s="40">
        <v>5309.1</v>
      </c>
      <c r="N79" s="40"/>
      <c r="O79" s="40"/>
      <c r="P79" s="40"/>
      <c r="Q79" s="40"/>
      <c r="R79" s="21">
        <v>2832</v>
      </c>
      <c r="S79" s="25">
        <f t="shared" si="2"/>
        <v>8141.1</v>
      </c>
      <c r="T79" s="24">
        <f t="shared" si="3"/>
        <v>50613.9</v>
      </c>
    </row>
    <row r="80" spans="1:28" x14ac:dyDescent="0.2">
      <c r="A80" s="19">
        <v>64</v>
      </c>
      <c r="B80" s="88" t="s">
        <v>150</v>
      </c>
      <c r="C80" s="38" t="s">
        <v>83</v>
      </c>
      <c r="D80" s="38" t="s">
        <v>75</v>
      </c>
      <c r="E80" s="38"/>
      <c r="F80" s="38">
        <f t="shared" si="1"/>
        <v>28315.200000000001</v>
      </c>
      <c r="G80" s="38" t="s">
        <v>17</v>
      </c>
      <c r="H80" s="27">
        <v>1</v>
      </c>
      <c r="I80" s="32">
        <v>1.6</v>
      </c>
      <c r="J80" s="23"/>
      <c r="K80" s="23"/>
      <c r="L80" s="39">
        <f t="shared" si="4"/>
        <v>28315.200000000001</v>
      </c>
      <c r="M80" s="40">
        <v>3539.4</v>
      </c>
      <c r="N80" s="40"/>
      <c r="O80" s="40"/>
      <c r="P80" s="40"/>
      <c r="Q80" s="40"/>
      <c r="R80" s="21">
        <v>2832</v>
      </c>
      <c r="S80" s="25">
        <f t="shared" si="2"/>
        <v>6371.4</v>
      </c>
      <c r="T80" s="24">
        <f t="shared" si="3"/>
        <v>34686.6</v>
      </c>
    </row>
    <row r="81" spans="1:20" x14ac:dyDescent="0.2">
      <c r="A81" s="19">
        <v>65</v>
      </c>
      <c r="B81" s="88" t="s">
        <v>153</v>
      </c>
      <c r="C81" s="38" t="s">
        <v>83</v>
      </c>
      <c r="D81" s="38" t="s">
        <v>75</v>
      </c>
      <c r="E81" s="38"/>
      <c r="F81" s="38">
        <f t="shared" ref="F81:F119" si="5">17697*I81</f>
        <v>28315.200000000001</v>
      </c>
      <c r="G81" s="38" t="s">
        <v>17</v>
      </c>
      <c r="H81" s="27">
        <v>0.5</v>
      </c>
      <c r="I81" s="32">
        <v>1.6</v>
      </c>
      <c r="J81" s="23"/>
      <c r="K81" s="23"/>
      <c r="L81" s="39">
        <f t="shared" si="4"/>
        <v>14157.6</v>
      </c>
      <c r="M81" s="40">
        <v>1769.7</v>
      </c>
      <c r="N81" s="40"/>
      <c r="O81" s="40"/>
      <c r="P81" s="40"/>
      <c r="Q81" s="40"/>
      <c r="R81" s="21">
        <v>0</v>
      </c>
      <c r="S81" s="25">
        <f t="shared" ref="S81:S92" si="6">M81+N81+O81+P81+Q81+R81</f>
        <v>1769.7</v>
      </c>
      <c r="T81" s="24">
        <f t="shared" ref="T81:T119" si="7">L81+S81</f>
        <v>15927.300000000001</v>
      </c>
    </row>
    <row r="82" spans="1:20" x14ac:dyDescent="0.2">
      <c r="A82" s="19">
        <v>66</v>
      </c>
      <c r="B82" s="88" t="s">
        <v>93</v>
      </c>
      <c r="C82" s="38" t="s">
        <v>83</v>
      </c>
      <c r="D82" s="38" t="s">
        <v>75</v>
      </c>
      <c r="E82" s="38"/>
      <c r="F82" s="38">
        <f t="shared" si="5"/>
        <v>28315.200000000001</v>
      </c>
      <c r="G82" s="38" t="s">
        <v>17</v>
      </c>
      <c r="H82" s="27">
        <v>0.5</v>
      </c>
      <c r="I82" s="32">
        <v>1.6</v>
      </c>
      <c r="J82" s="23"/>
      <c r="K82" s="23"/>
      <c r="L82" s="39">
        <f t="shared" si="4"/>
        <v>14157.6</v>
      </c>
      <c r="M82" s="40">
        <v>1769.7</v>
      </c>
      <c r="N82" s="40"/>
      <c r="O82" s="40"/>
      <c r="P82" s="40"/>
      <c r="Q82" s="40"/>
      <c r="R82" s="21">
        <v>0</v>
      </c>
      <c r="S82" s="25">
        <f t="shared" si="6"/>
        <v>1769.7</v>
      </c>
      <c r="T82" s="24">
        <f t="shared" si="7"/>
        <v>15927.300000000001</v>
      </c>
    </row>
    <row r="83" spans="1:20" x14ac:dyDescent="0.2">
      <c r="A83" s="19">
        <v>67</v>
      </c>
      <c r="B83" s="88" t="s">
        <v>93</v>
      </c>
      <c r="C83" s="38" t="s">
        <v>94</v>
      </c>
      <c r="D83" s="38" t="s">
        <v>75</v>
      </c>
      <c r="E83" s="38"/>
      <c r="F83" s="38">
        <f t="shared" si="5"/>
        <v>28315.200000000001</v>
      </c>
      <c r="G83" s="38" t="s">
        <v>17</v>
      </c>
      <c r="H83" s="27">
        <v>1</v>
      </c>
      <c r="I83" s="32">
        <v>1.6</v>
      </c>
      <c r="J83" s="23"/>
      <c r="K83" s="23"/>
      <c r="L83" s="39">
        <f t="shared" si="4"/>
        <v>28315.200000000001</v>
      </c>
      <c r="M83" s="40"/>
      <c r="N83" s="40"/>
      <c r="O83" s="40"/>
      <c r="P83" s="40"/>
      <c r="Q83" s="40"/>
      <c r="R83" s="21">
        <v>2832</v>
      </c>
      <c r="S83" s="25">
        <f t="shared" si="6"/>
        <v>2832</v>
      </c>
      <c r="T83" s="24">
        <f t="shared" si="7"/>
        <v>31147.200000000001</v>
      </c>
    </row>
    <row r="84" spans="1:20" x14ac:dyDescent="0.2">
      <c r="A84" s="19">
        <v>68</v>
      </c>
      <c r="B84" s="88" t="s">
        <v>153</v>
      </c>
      <c r="C84" s="38" t="s">
        <v>94</v>
      </c>
      <c r="D84" s="38" t="s">
        <v>75</v>
      </c>
      <c r="E84" s="38"/>
      <c r="F84" s="38">
        <f t="shared" si="5"/>
        <v>28315.200000000001</v>
      </c>
      <c r="G84" s="38" t="s">
        <v>17</v>
      </c>
      <c r="H84" s="27">
        <v>1</v>
      </c>
      <c r="I84" s="32">
        <v>1.6</v>
      </c>
      <c r="J84" s="23"/>
      <c r="K84" s="23"/>
      <c r="L84" s="39">
        <f t="shared" si="4"/>
        <v>28315.200000000001</v>
      </c>
      <c r="M84" s="40"/>
      <c r="N84" s="40"/>
      <c r="O84" s="40"/>
      <c r="P84" s="40"/>
      <c r="Q84" s="40"/>
      <c r="R84" s="21">
        <v>2832</v>
      </c>
      <c r="S84" s="25">
        <f t="shared" si="6"/>
        <v>2832</v>
      </c>
      <c r="T84" s="24">
        <f t="shared" si="7"/>
        <v>31147.200000000001</v>
      </c>
    </row>
    <row r="85" spans="1:20" x14ac:dyDescent="0.2">
      <c r="A85" s="19">
        <v>69</v>
      </c>
      <c r="B85" s="88" t="s">
        <v>154</v>
      </c>
      <c r="C85" s="38" t="s">
        <v>90</v>
      </c>
      <c r="D85" s="38" t="s">
        <v>75</v>
      </c>
      <c r="E85" s="34"/>
      <c r="F85" s="38">
        <f t="shared" si="5"/>
        <v>28315.200000000001</v>
      </c>
      <c r="G85" s="38" t="s">
        <v>17</v>
      </c>
      <c r="H85" s="27">
        <v>1</v>
      </c>
      <c r="I85" s="32">
        <v>1.6</v>
      </c>
      <c r="J85" s="28"/>
      <c r="K85" s="28"/>
      <c r="L85" s="39">
        <f>F85*H85</f>
        <v>28315.200000000001</v>
      </c>
      <c r="M85" s="21"/>
      <c r="N85" s="21"/>
      <c r="O85" s="21"/>
      <c r="P85" s="21"/>
      <c r="Q85" s="21"/>
      <c r="R85" s="21">
        <v>2832</v>
      </c>
      <c r="S85" s="25">
        <f t="shared" si="6"/>
        <v>2832</v>
      </c>
      <c r="T85" s="24">
        <f t="shared" si="7"/>
        <v>31147.200000000001</v>
      </c>
    </row>
    <row r="86" spans="1:20" x14ac:dyDescent="0.2">
      <c r="A86" s="19">
        <v>70</v>
      </c>
      <c r="B86" s="88" t="s">
        <v>87</v>
      </c>
      <c r="C86" s="38" t="s">
        <v>90</v>
      </c>
      <c r="D86" s="38" t="s">
        <v>75</v>
      </c>
      <c r="E86" s="34"/>
      <c r="F86" s="38">
        <f>17697*I86</f>
        <v>28315.200000000001</v>
      </c>
      <c r="G86" s="38" t="s">
        <v>17</v>
      </c>
      <c r="H86" s="27">
        <v>1</v>
      </c>
      <c r="I86" s="32">
        <v>1.6</v>
      </c>
      <c r="J86" s="28"/>
      <c r="K86" s="28"/>
      <c r="L86" s="39">
        <f>F86*H86</f>
        <v>28315.200000000001</v>
      </c>
      <c r="M86" s="21"/>
      <c r="N86" s="21"/>
      <c r="O86" s="21"/>
      <c r="P86" s="21"/>
      <c r="Q86" s="21"/>
      <c r="R86" s="21">
        <v>2832</v>
      </c>
      <c r="S86" s="25">
        <f t="shared" si="6"/>
        <v>2832</v>
      </c>
      <c r="T86" s="24">
        <f t="shared" si="7"/>
        <v>31147.200000000001</v>
      </c>
    </row>
    <row r="87" spans="1:20" x14ac:dyDescent="0.2">
      <c r="A87" s="19">
        <v>71</v>
      </c>
      <c r="B87" s="88" t="s">
        <v>155</v>
      </c>
      <c r="C87" s="38" t="s">
        <v>90</v>
      </c>
      <c r="D87" s="38" t="s">
        <v>75</v>
      </c>
      <c r="E87" s="34"/>
      <c r="F87" s="38">
        <f>17697*I87</f>
        <v>28315.200000000001</v>
      </c>
      <c r="G87" s="38" t="s">
        <v>17</v>
      </c>
      <c r="H87" s="27">
        <v>1</v>
      </c>
      <c r="I87" s="32">
        <v>1.6</v>
      </c>
      <c r="J87" s="28"/>
      <c r="K87" s="28"/>
      <c r="L87" s="39">
        <f>F87*H87</f>
        <v>28315.200000000001</v>
      </c>
      <c r="M87" s="21"/>
      <c r="N87" s="21"/>
      <c r="O87" s="21"/>
      <c r="P87" s="21"/>
      <c r="Q87" s="21"/>
      <c r="R87" s="21">
        <v>2832</v>
      </c>
      <c r="S87" s="25">
        <f t="shared" si="6"/>
        <v>2832</v>
      </c>
      <c r="T87" s="24">
        <f t="shared" si="7"/>
        <v>31147.200000000001</v>
      </c>
    </row>
    <row r="88" spans="1:20" x14ac:dyDescent="0.2">
      <c r="A88" s="19">
        <v>72</v>
      </c>
      <c r="B88" s="88" t="s">
        <v>156</v>
      </c>
      <c r="C88" s="38" t="s">
        <v>90</v>
      </c>
      <c r="D88" s="38" t="s">
        <v>75</v>
      </c>
      <c r="E88" s="34"/>
      <c r="F88" s="38">
        <f>17697*I88</f>
        <v>28315.200000000001</v>
      </c>
      <c r="G88" s="38" t="s">
        <v>17</v>
      </c>
      <c r="H88" s="27">
        <v>1</v>
      </c>
      <c r="I88" s="32">
        <v>1.6</v>
      </c>
      <c r="J88" s="28"/>
      <c r="K88" s="28"/>
      <c r="L88" s="39">
        <f>F88*H88</f>
        <v>28315.200000000001</v>
      </c>
      <c r="M88" s="21"/>
      <c r="N88" s="21"/>
      <c r="O88" s="21"/>
      <c r="P88" s="21"/>
      <c r="Q88" s="21"/>
      <c r="R88" s="21">
        <v>2832</v>
      </c>
      <c r="S88" s="25">
        <f t="shared" si="6"/>
        <v>2832</v>
      </c>
      <c r="T88" s="24">
        <f t="shared" si="7"/>
        <v>31147.200000000001</v>
      </c>
    </row>
    <row r="89" spans="1:20" x14ac:dyDescent="0.2">
      <c r="A89" s="19">
        <v>73</v>
      </c>
      <c r="B89" s="88" t="s">
        <v>125</v>
      </c>
      <c r="C89" s="38" t="s">
        <v>91</v>
      </c>
      <c r="D89" s="38" t="s">
        <v>75</v>
      </c>
      <c r="E89" s="38"/>
      <c r="F89" s="38">
        <f t="shared" si="5"/>
        <v>28315.200000000001</v>
      </c>
      <c r="G89" s="38" t="s">
        <v>17</v>
      </c>
      <c r="H89" s="27">
        <v>0.5</v>
      </c>
      <c r="I89" s="32">
        <v>1.6</v>
      </c>
      <c r="J89" s="23"/>
      <c r="K89" s="23"/>
      <c r="L89" s="39">
        <v>14157.6</v>
      </c>
      <c r="M89" s="40"/>
      <c r="N89" s="40"/>
      <c r="O89" s="40"/>
      <c r="P89" s="40"/>
      <c r="Q89" s="40"/>
      <c r="R89" s="21">
        <v>0</v>
      </c>
      <c r="S89" s="25">
        <f t="shared" si="6"/>
        <v>0</v>
      </c>
      <c r="T89" s="24">
        <f t="shared" si="7"/>
        <v>14157.6</v>
      </c>
    </row>
    <row r="90" spans="1:20" x14ac:dyDescent="0.2">
      <c r="A90" s="19">
        <v>74</v>
      </c>
      <c r="B90" s="88" t="s">
        <v>157</v>
      </c>
      <c r="C90" s="38" t="s">
        <v>91</v>
      </c>
      <c r="D90" s="38" t="s">
        <v>75</v>
      </c>
      <c r="E90" s="38"/>
      <c r="F90" s="38">
        <f t="shared" si="5"/>
        <v>28315.200000000001</v>
      </c>
      <c r="G90" s="38" t="s">
        <v>17</v>
      </c>
      <c r="H90" s="27">
        <v>1.5</v>
      </c>
      <c r="I90" s="32">
        <v>1.6</v>
      </c>
      <c r="J90" s="23"/>
      <c r="K90" s="23"/>
      <c r="L90" s="39">
        <f>F90*H90</f>
        <v>42472.800000000003</v>
      </c>
      <c r="M90" s="40"/>
      <c r="N90" s="40"/>
      <c r="O90" s="40"/>
      <c r="P90" s="40"/>
      <c r="Q90" s="40"/>
      <c r="R90" s="21">
        <v>2832</v>
      </c>
      <c r="S90" s="25">
        <f t="shared" si="6"/>
        <v>2832</v>
      </c>
      <c r="T90" s="24">
        <f t="shared" si="7"/>
        <v>45304.800000000003</v>
      </c>
    </row>
    <row r="91" spans="1:20" x14ac:dyDescent="0.2">
      <c r="A91" s="19">
        <v>75</v>
      </c>
      <c r="B91" s="88" t="s">
        <v>47</v>
      </c>
      <c r="C91" s="38" t="s">
        <v>91</v>
      </c>
      <c r="D91" s="38" t="s">
        <v>75</v>
      </c>
      <c r="E91" s="38"/>
      <c r="F91" s="38">
        <f t="shared" si="5"/>
        <v>28315.200000000001</v>
      </c>
      <c r="G91" s="38" t="s">
        <v>17</v>
      </c>
      <c r="H91" s="27">
        <v>1.5</v>
      </c>
      <c r="I91" s="32">
        <v>1.6</v>
      </c>
      <c r="J91" s="23"/>
      <c r="K91" s="23"/>
      <c r="L91" s="39">
        <f>F91*H91</f>
        <v>42472.800000000003</v>
      </c>
      <c r="M91" s="40"/>
      <c r="N91" s="40"/>
      <c r="O91" s="40"/>
      <c r="P91" s="40"/>
      <c r="Q91" s="40"/>
      <c r="R91" s="21">
        <v>2832</v>
      </c>
      <c r="S91" s="25">
        <f t="shared" si="6"/>
        <v>2832</v>
      </c>
      <c r="T91" s="24">
        <f t="shared" si="7"/>
        <v>45304.800000000003</v>
      </c>
    </row>
    <row r="92" spans="1:20" x14ac:dyDescent="0.2">
      <c r="A92" s="26"/>
      <c r="B92" s="78"/>
      <c r="C92" s="91"/>
      <c r="D92" s="41"/>
      <c r="E92" s="41"/>
      <c r="F92" s="41"/>
      <c r="G92" s="41"/>
      <c r="H92" s="77"/>
      <c r="I92" s="43"/>
      <c r="J92" s="44"/>
      <c r="K92" s="44"/>
      <c r="L92" s="45">
        <f t="shared" ref="L92:L119" si="8">F92*H92</f>
        <v>0</v>
      </c>
      <c r="M92" s="46"/>
      <c r="N92" s="46"/>
      <c r="O92" s="46"/>
      <c r="P92" s="46"/>
      <c r="Q92" s="46"/>
      <c r="R92" s="41"/>
      <c r="S92" s="25">
        <f t="shared" si="6"/>
        <v>0</v>
      </c>
      <c r="T92" s="24">
        <f t="shared" si="7"/>
        <v>0</v>
      </c>
    </row>
    <row r="93" spans="1:20" ht="11.25" hidden="1" customHeight="1" x14ac:dyDescent="0.2">
      <c r="A93" s="19">
        <v>72</v>
      </c>
      <c r="B93" s="92"/>
      <c r="C93" s="91"/>
      <c r="D93" s="41"/>
      <c r="E93" s="41"/>
      <c r="F93" s="41">
        <f t="shared" si="5"/>
        <v>0</v>
      </c>
      <c r="G93" s="41"/>
      <c r="H93" s="42"/>
      <c r="I93" s="43"/>
      <c r="J93" s="44"/>
      <c r="K93" s="44"/>
      <c r="L93" s="45">
        <f t="shared" si="8"/>
        <v>0</v>
      </c>
      <c r="M93" s="46"/>
      <c r="N93" s="46"/>
      <c r="O93" s="46"/>
      <c r="P93" s="46"/>
      <c r="Q93" s="46"/>
      <c r="R93" s="41"/>
      <c r="S93" s="47">
        <f t="shared" ref="S93:S119" si="9">M93+N93+O93+P93+R93+Q93</f>
        <v>0</v>
      </c>
      <c r="T93" s="48">
        <f t="shared" si="7"/>
        <v>0</v>
      </c>
    </row>
    <row r="94" spans="1:20" ht="11.25" hidden="1" customHeight="1" x14ac:dyDescent="0.2">
      <c r="A94" s="26">
        <v>73</v>
      </c>
      <c r="B94" s="92"/>
      <c r="C94" s="91"/>
      <c r="D94" s="41"/>
      <c r="E94" s="41"/>
      <c r="F94" s="41">
        <f t="shared" si="5"/>
        <v>0</v>
      </c>
      <c r="G94" s="41"/>
      <c r="H94" s="42"/>
      <c r="I94" s="43"/>
      <c r="J94" s="44"/>
      <c r="K94" s="44"/>
      <c r="L94" s="45">
        <f t="shared" si="8"/>
        <v>0</v>
      </c>
      <c r="M94" s="46"/>
      <c r="N94" s="46"/>
      <c r="O94" s="46"/>
      <c r="P94" s="46"/>
      <c r="Q94" s="46"/>
      <c r="R94" s="41"/>
      <c r="S94" s="47">
        <f t="shared" si="9"/>
        <v>0</v>
      </c>
      <c r="T94" s="48">
        <f t="shared" si="7"/>
        <v>0</v>
      </c>
    </row>
    <row r="95" spans="1:20" ht="11.25" hidden="1" customHeight="1" x14ac:dyDescent="0.2">
      <c r="A95" s="19">
        <v>74</v>
      </c>
      <c r="B95" s="92"/>
      <c r="C95" s="91"/>
      <c r="D95" s="41"/>
      <c r="E95" s="41"/>
      <c r="F95" s="41">
        <f t="shared" si="5"/>
        <v>0</v>
      </c>
      <c r="G95" s="41"/>
      <c r="H95" s="42"/>
      <c r="I95" s="43"/>
      <c r="J95" s="44"/>
      <c r="K95" s="44"/>
      <c r="L95" s="45">
        <f t="shared" si="8"/>
        <v>0</v>
      </c>
      <c r="M95" s="46"/>
      <c r="N95" s="46"/>
      <c r="O95" s="46"/>
      <c r="P95" s="46"/>
      <c r="Q95" s="46"/>
      <c r="R95" s="41"/>
      <c r="S95" s="47">
        <f t="shared" si="9"/>
        <v>0</v>
      </c>
      <c r="T95" s="48">
        <f t="shared" si="7"/>
        <v>0</v>
      </c>
    </row>
    <row r="96" spans="1:20" ht="11.25" hidden="1" customHeight="1" x14ac:dyDescent="0.2">
      <c r="A96" s="19">
        <v>75</v>
      </c>
      <c r="B96" s="92"/>
      <c r="C96" s="91"/>
      <c r="D96" s="41"/>
      <c r="E96" s="41"/>
      <c r="F96" s="41">
        <f t="shared" si="5"/>
        <v>0</v>
      </c>
      <c r="G96" s="41"/>
      <c r="H96" s="42"/>
      <c r="I96" s="43"/>
      <c r="J96" s="44"/>
      <c r="K96" s="44"/>
      <c r="L96" s="45">
        <f t="shared" si="8"/>
        <v>0</v>
      </c>
      <c r="M96" s="46"/>
      <c r="N96" s="46"/>
      <c r="O96" s="46"/>
      <c r="P96" s="46"/>
      <c r="Q96" s="46"/>
      <c r="R96" s="41"/>
      <c r="S96" s="47">
        <f t="shared" si="9"/>
        <v>0</v>
      </c>
      <c r="T96" s="48">
        <f t="shared" si="7"/>
        <v>0</v>
      </c>
    </row>
    <row r="97" spans="1:20" ht="11.25" hidden="1" customHeight="1" x14ac:dyDescent="0.2">
      <c r="A97" s="26">
        <v>76</v>
      </c>
      <c r="B97" s="92"/>
      <c r="C97" s="91"/>
      <c r="D97" s="41"/>
      <c r="E97" s="41"/>
      <c r="F97" s="41">
        <f t="shared" si="5"/>
        <v>0</v>
      </c>
      <c r="G97" s="41"/>
      <c r="H97" s="42"/>
      <c r="I97" s="43"/>
      <c r="J97" s="44"/>
      <c r="K97" s="44"/>
      <c r="L97" s="45">
        <f t="shared" si="8"/>
        <v>0</v>
      </c>
      <c r="M97" s="46"/>
      <c r="N97" s="46"/>
      <c r="O97" s="46"/>
      <c r="P97" s="46"/>
      <c r="Q97" s="46"/>
      <c r="R97" s="41"/>
      <c r="S97" s="47">
        <f t="shared" si="9"/>
        <v>0</v>
      </c>
      <c r="T97" s="48">
        <f t="shared" si="7"/>
        <v>0</v>
      </c>
    </row>
    <row r="98" spans="1:20" ht="11.25" hidden="1" customHeight="1" x14ac:dyDescent="0.2">
      <c r="A98" s="19">
        <v>77</v>
      </c>
      <c r="B98" s="92"/>
      <c r="C98" s="91"/>
      <c r="D98" s="41"/>
      <c r="E98" s="41"/>
      <c r="F98" s="41">
        <f t="shared" si="5"/>
        <v>0</v>
      </c>
      <c r="G98" s="41"/>
      <c r="H98" s="42"/>
      <c r="I98" s="43"/>
      <c r="J98" s="44"/>
      <c r="K98" s="44"/>
      <c r="L98" s="45">
        <f t="shared" si="8"/>
        <v>0</v>
      </c>
      <c r="M98" s="46"/>
      <c r="N98" s="46"/>
      <c r="O98" s="46"/>
      <c r="P98" s="46"/>
      <c r="Q98" s="46"/>
      <c r="R98" s="41"/>
      <c r="S98" s="47">
        <f t="shared" si="9"/>
        <v>0</v>
      </c>
      <c r="T98" s="48">
        <f t="shared" si="7"/>
        <v>0</v>
      </c>
    </row>
    <row r="99" spans="1:20" ht="11.25" hidden="1" customHeight="1" x14ac:dyDescent="0.2">
      <c r="A99" s="26">
        <v>78</v>
      </c>
      <c r="B99" s="92"/>
      <c r="C99" s="91"/>
      <c r="D99" s="41"/>
      <c r="E99" s="41"/>
      <c r="F99" s="41">
        <f t="shared" si="5"/>
        <v>0</v>
      </c>
      <c r="G99" s="41"/>
      <c r="H99" s="42"/>
      <c r="I99" s="43"/>
      <c r="J99" s="44"/>
      <c r="K99" s="44"/>
      <c r="L99" s="45">
        <f t="shared" si="8"/>
        <v>0</v>
      </c>
      <c r="M99" s="46"/>
      <c r="N99" s="46"/>
      <c r="O99" s="46"/>
      <c r="P99" s="46"/>
      <c r="Q99" s="46"/>
      <c r="R99" s="41"/>
      <c r="S99" s="47">
        <f t="shared" si="9"/>
        <v>0</v>
      </c>
      <c r="T99" s="48">
        <f t="shared" si="7"/>
        <v>0</v>
      </c>
    </row>
    <row r="100" spans="1:20" ht="11.25" hidden="1" customHeight="1" x14ac:dyDescent="0.2">
      <c r="A100" s="19">
        <v>79</v>
      </c>
      <c r="B100" s="92"/>
      <c r="C100" s="91"/>
      <c r="D100" s="41"/>
      <c r="E100" s="41"/>
      <c r="F100" s="41">
        <f t="shared" si="5"/>
        <v>0</v>
      </c>
      <c r="G100" s="41"/>
      <c r="H100" s="42"/>
      <c r="I100" s="43"/>
      <c r="J100" s="44"/>
      <c r="K100" s="44"/>
      <c r="L100" s="45">
        <f t="shared" si="8"/>
        <v>0</v>
      </c>
      <c r="M100" s="46"/>
      <c r="N100" s="46"/>
      <c r="O100" s="46"/>
      <c r="P100" s="46"/>
      <c r="Q100" s="46"/>
      <c r="R100" s="41"/>
      <c r="S100" s="47">
        <f t="shared" si="9"/>
        <v>0</v>
      </c>
      <c r="T100" s="48">
        <f t="shared" si="7"/>
        <v>0</v>
      </c>
    </row>
    <row r="101" spans="1:20" ht="11.25" hidden="1" customHeight="1" x14ac:dyDescent="0.2">
      <c r="A101" s="19">
        <v>80</v>
      </c>
      <c r="B101" s="92"/>
      <c r="C101" s="91"/>
      <c r="D101" s="41"/>
      <c r="E101" s="41"/>
      <c r="F101" s="41">
        <f t="shared" si="5"/>
        <v>0</v>
      </c>
      <c r="G101" s="41"/>
      <c r="H101" s="42"/>
      <c r="I101" s="43"/>
      <c r="J101" s="44"/>
      <c r="K101" s="44"/>
      <c r="L101" s="45">
        <f t="shared" si="8"/>
        <v>0</v>
      </c>
      <c r="M101" s="46"/>
      <c r="N101" s="46"/>
      <c r="O101" s="46"/>
      <c r="P101" s="46"/>
      <c r="Q101" s="46"/>
      <c r="R101" s="41"/>
      <c r="S101" s="47">
        <f t="shared" si="9"/>
        <v>0</v>
      </c>
      <c r="T101" s="48">
        <f t="shared" si="7"/>
        <v>0</v>
      </c>
    </row>
    <row r="102" spans="1:20" ht="11.25" hidden="1" customHeight="1" x14ac:dyDescent="0.2">
      <c r="A102" s="26">
        <v>81</v>
      </c>
      <c r="B102" s="92"/>
      <c r="C102" s="91"/>
      <c r="D102" s="41"/>
      <c r="E102" s="41"/>
      <c r="F102" s="41">
        <f t="shared" si="5"/>
        <v>0</v>
      </c>
      <c r="G102" s="41"/>
      <c r="H102" s="42"/>
      <c r="I102" s="43"/>
      <c r="J102" s="44"/>
      <c r="K102" s="44"/>
      <c r="L102" s="45">
        <f t="shared" si="8"/>
        <v>0</v>
      </c>
      <c r="M102" s="46"/>
      <c r="N102" s="46"/>
      <c r="O102" s="46"/>
      <c r="P102" s="46"/>
      <c r="Q102" s="46"/>
      <c r="R102" s="41"/>
      <c r="S102" s="47">
        <f t="shared" si="9"/>
        <v>0</v>
      </c>
      <c r="T102" s="48">
        <f t="shared" si="7"/>
        <v>0</v>
      </c>
    </row>
    <row r="103" spans="1:20" ht="11.25" hidden="1" customHeight="1" x14ac:dyDescent="0.2">
      <c r="A103" s="19">
        <v>82</v>
      </c>
      <c r="B103" s="92"/>
      <c r="C103" s="91"/>
      <c r="D103" s="41"/>
      <c r="E103" s="41"/>
      <c r="F103" s="41">
        <f t="shared" si="5"/>
        <v>0</v>
      </c>
      <c r="G103" s="41"/>
      <c r="H103" s="42"/>
      <c r="I103" s="43"/>
      <c r="J103" s="44"/>
      <c r="K103" s="44"/>
      <c r="L103" s="45">
        <f t="shared" si="8"/>
        <v>0</v>
      </c>
      <c r="M103" s="46"/>
      <c r="N103" s="46"/>
      <c r="O103" s="46"/>
      <c r="P103" s="46"/>
      <c r="Q103" s="46"/>
      <c r="R103" s="41"/>
      <c r="S103" s="47">
        <f t="shared" si="9"/>
        <v>0</v>
      </c>
      <c r="T103" s="48">
        <f t="shared" si="7"/>
        <v>0</v>
      </c>
    </row>
    <row r="104" spans="1:20" ht="11.25" hidden="1" customHeight="1" x14ac:dyDescent="0.2">
      <c r="A104" s="26">
        <v>83</v>
      </c>
      <c r="B104" s="92"/>
      <c r="C104" s="91"/>
      <c r="D104" s="41"/>
      <c r="E104" s="41"/>
      <c r="F104" s="41">
        <f t="shared" si="5"/>
        <v>0</v>
      </c>
      <c r="G104" s="41"/>
      <c r="H104" s="42"/>
      <c r="I104" s="43"/>
      <c r="J104" s="44"/>
      <c r="K104" s="44"/>
      <c r="L104" s="45">
        <f t="shared" si="8"/>
        <v>0</v>
      </c>
      <c r="M104" s="46"/>
      <c r="N104" s="46"/>
      <c r="O104" s="46"/>
      <c r="P104" s="46"/>
      <c r="Q104" s="46"/>
      <c r="R104" s="41"/>
      <c r="S104" s="47">
        <f t="shared" si="9"/>
        <v>0</v>
      </c>
      <c r="T104" s="48">
        <f t="shared" si="7"/>
        <v>0</v>
      </c>
    </row>
    <row r="105" spans="1:20" ht="11.25" hidden="1" customHeight="1" x14ac:dyDescent="0.2">
      <c r="A105" s="19">
        <v>84</v>
      </c>
      <c r="B105" s="92"/>
      <c r="C105" s="91"/>
      <c r="D105" s="41"/>
      <c r="E105" s="41"/>
      <c r="F105" s="41">
        <f t="shared" si="5"/>
        <v>0</v>
      </c>
      <c r="G105" s="41"/>
      <c r="H105" s="42"/>
      <c r="I105" s="43"/>
      <c r="J105" s="44"/>
      <c r="K105" s="44"/>
      <c r="L105" s="45">
        <f t="shared" si="8"/>
        <v>0</v>
      </c>
      <c r="M105" s="46"/>
      <c r="N105" s="46"/>
      <c r="O105" s="46"/>
      <c r="P105" s="46"/>
      <c r="Q105" s="46"/>
      <c r="R105" s="41"/>
      <c r="S105" s="47">
        <f t="shared" si="9"/>
        <v>0</v>
      </c>
      <c r="T105" s="48">
        <f t="shared" si="7"/>
        <v>0</v>
      </c>
    </row>
    <row r="106" spans="1:20" ht="11.25" hidden="1" customHeight="1" x14ac:dyDescent="0.2">
      <c r="A106" s="19">
        <v>85</v>
      </c>
      <c r="B106" s="92"/>
      <c r="C106" s="91"/>
      <c r="D106" s="41"/>
      <c r="E106" s="41"/>
      <c r="F106" s="41">
        <f t="shared" si="5"/>
        <v>0</v>
      </c>
      <c r="G106" s="41"/>
      <c r="H106" s="42"/>
      <c r="I106" s="43"/>
      <c r="J106" s="44"/>
      <c r="K106" s="44"/>
      <c r="L106" s="45">
        <f t="shared" si="8"/>
        <v>0</v>
      </c>
      <c r="M106" s="46"/>
      <c r="N106" s="46"/>
      <c r="O106" s="46"/>
      <c r="P106" s="46"/>
      <c r="Q106" s="46"/>
      <c r="R106" s="41"/>
      <c r="S106" s="47">
        <f t="shared" si="9"/>
        <v>0</v>
      </c>
      <c r="T106" s="48">
        <f t="shared" si="7"/>
        <v>0</v>
      </c>
    </row>
    <row r="107" spans="1:20" ht="11.25" hidden="1" customHeight="1" x14ac:dyDescent="0.2">
      <c r="A107" s="26">
        <v>86</v>
      </c>
      <c r="B107" s="92"/>
      <c r="C107" s="91"/>
      <c r="D107" s="41"/>
      <c r="E107" s="41"/>
      <c r="F107" s="41">
        <f t="shared" si="5"/>
        <v>0</v>
      </c>
      <c r="G107" s="41"/>
      <c r="H107" s="42"/>
      <c r="I107" s="43"/>
      <c r="J107" s="44"/>
      <c r="K107" s="44"/>
      <c r="L107" s="45">
        <f t="shared" si="8"/>
        <v>0</v>
      </c>
      <c r="M107" s="46"/>
      <c r="N107" s="46"/>
      <c r="O107" s="46"/>
      <c r="P107" s="46"/>
      <c r="Q107" s="46"/>
      <c r="R107" s="41"/>
      <c r="S107" s="47">
        <f t="shared" si="9"/>
        <v>0</v>
      </c>
      <c r="T107" s="48">
        <f t="shared" si="7"/>
        <v>0</v>
      </c>
    </row>
    <row r="108" spans="1:20" ht="11.25" hidden="1" customHeight="1" x14ac:dyDescent="0.2">
      <c r="A108" s="19">
        <v>87</v>
      </c>
      <c r="B108" s="92"/>
      <c r="C108" s="91"/>
      <c r="D108" s="41"/>
      <c r="E108" s="41"/>
      <c r="F108" s="41">
        <f t="shared" si="5"/>
        <v>0</v>
      </c>
      <c r="G108" s="41"/>
      <c r="H108" s="42"/>
      <c r="I108" s="43"/>
      <c r="J108" s="44"/>
      <c r="K108" s="44"/>
      <c r="L108" s="45">
        <f t="shared" si="8"/>
        <v>0</v>
      </c>
      <c r="M108" s="46"/>
      <c r="N108" s="46"/>
      <c r="O108" s="46"/>
      <c r="P108" s="46"/>
      <c r="Q108" s="46"/>
      <c r="R108" s="41"/>
      <c r="S108" s="47">
        <f t="shared" si="9"/>
        <v>0</v>
      </c>
      <c r="T108" s="48">
        <f t="shared" si="7"/>
        <v>0</v>
      </c>
    </row>
    <row r="109" spans="1:20" ht="11.25" hidden="1" customHeight="1" x14ac:dyDescent="0.2">
      <c r="A109" s="26">
        <v>88</v>
      </c>
      <c r="B109" s="92"/>
      <c r="C109" s="91"/>
      <c r="D109" s="41"/>
      <c r="E109" s="41"/>
      <c r="F109" s="41">
        <f t="shared" si="5"/>
        <v>0</v>
      </c>
      <c r="G109" s="41"/>
      <c r="H109" s="42"/>
      <c r="I109" s="43"/>
      <c r="J109" s="44"/>
      <c r="K109" s="44"/>
      <c r="L109" s="45">
        <f t="shared" si="8"/>
        <v>0</v>
      </c>
      <c r="M109" s="46"/>
      <c r="N109" s="46"/>
      <c r="O109" s="46"/>
      <c r="P109" s="46"/>
      <c r="Q109" s="46"/>
      <c r="R109" s="41"/>
      <c r="S109" s="47">
        <f t="shared" si="9"/>
        <v>0</v>
      </c>
      <c r="T109" s="48">
        <f t="shared" si="7"/>
        <v>0</v>
      </c>
    </row>
    <row r="110" spans="1:20" ht="11.25" hidden="1" customHeight="1" x14ac:dyDescent="0.2">
      <c r="A110" s="19">
        <v>89</v>
      </c>
      <c r="B110" s="92"/>
      <c r="C110" s="91"/>
      <c r="D110" s="41"/>
      <c r="E110" s="41"/>
      <c r="F110" s="41">
        <f t="shared" si="5"/>
        <v>0</v>
      </c>
      <c r="G110" s="41"/>
      <c r="H110" s="42"/>
      <c r="I110" s="43"/>
      <c r="J110" s="44"/>
      <c r="K110" s="44"/>
      <c r="L110" s="45">
        <f t="shared" si="8"/>
        <v>0</v>
      </c>
      <c r="M110" s="46"/>
      <c r="N110" s="46"/>
      <c r="O110" s="46"/>
      <c r="P110" s="46"/>
      <c r="Q110" s="46"/>
      <c r="R110" s="41"/>
      <c r="S110" s="47">
        <f t="shared" si="9"/>
        <v>0</v>
      </c>
      <c r="T110" s="48">
        <f t="shared" si="7"/>
        <v>0</v>
      </c>
    </row>
    <row r="111" spans="1:20" ht="11.25" hidden="1" customHeight="1" x14ac:dyDescent="0.2">
      <c r="A111" s="19">
        <v>90</v>
      </c>
      <c r="B111" s="92"/>
      <c r="C111" s="91"/>
      <c r="D111" s="41"/>
      <c r="E111" s="41"/>
      <c r="F111" s="41">
        <f t="shared" si="5"/>
        <v>0</v>
      </c>
      <c r="G111" s="41"/>
      <c r="H111" s="42"/>
      <c r="I111" s="43"/>
      <c r="J111" s="44"/>
      <c r="K111" s="44"/>
      <c r="L111" s="45">
        <f t="shared" si="8"/>
        <v>0</v>
      </c>
      <c r="M111" s="46"/>
      <c r="N111" s="46"/>
      <c r="O111" s="46"/>
      <c r="P111" s="46"/>
      <c r="Q111" s="46"/>
      <c r="R111" s="41"/>
      <c r="S111" s="47">
        <f t="shared" si="9"/>
        <v>0</v>
      </c>
      <c r="T111" s="48">
        <f t="shared" si="7"/>
        <v>0</v>
      </c>
    </row>
    <row r="112" spans="1:20" ht="11.25" hidden="1" customHeight="1" x14ac:dyDescent="0.2">
      <c r="A112" s="26">
        <v>91</v>
      </c>
      <c r="B112" s="92"/>
      <c r="C112" s="91"/>
      <c r="D112" s="41"/>
      <c r="E112" s="41"/>
      <c r="F112" s="41">
        <f t="shared" si="5"/>
        <v>0</v>
      </c>
      <c r="G112" s="41"/>
      <c r="H112" s="42"/>
      <c r="I112" s="43"/>
      <c r="J112" s="44"/>
      <c r="K112" s="44"/>
      <c r="L112" s="45">
        <f t="shared" si="8"/>
        <v>0</v>
      </c>
      <c r="M112" s="46"/>
      <c r="N112" s="46"/>
      <c r="O112" s="46"/>
      <c r="P112" s="46"/>
      <c r="Q112" s="46"/>
      <c r="R112" s="41"/>
      <c r="S112" s="47">
        <f t="shared" si="9"/>
        <v>0</v>
      </c>
      <c r="T112" s="48">
        <f t="shared" si="7"/>
        <v>0</v>
      </c>
    </row>
    <row r="113" spans="1:22" ht="11.25" hidden="1" customHeight="1" x14ac:dyDescent="0.2">
      <c r="A113" s="19">
        <v>92</v>
      </c>
      <c r="B113" s="92"/>
      <c r="C113" s="91"/>
      <c r="D113" s="41"/>
      <c r="E113" s="41"/>
      <c r="F113" s="41">
        <f t="shared" si="5"/>
        <v>0</v>
      </c>
      <c r="G113" s="41"/>
      <c r="H113" s="42"/>
      <c r="I113" s="43"/>
      <c r="J113" s="44"/>
      <c r="K113" s="44"/>
      <c r="L113" s="45">
        <f t="shared" si="8"/>
        <v>0</v>
      </c>
      <c r="M113" s="46"/>
      <c r="N113" s="46"/>
      <c r="O113" s="46"/>
      <c r="P113" s="46"/>
      <c r="Q113" s="46"/>
      <c r="R113" s="41"/>
      <c r="S113" s="47">
        <f t="shared" si="9"/>
        <v>0</v>
      </c>
      <c r="T113" s="48">
        <f t="shared" si="7"/>
        <v>0</v>
      </c>
    </row>
    <row r="114" spans="1:22" ht="11.25" hidden="1" customHeight="1" x14ac:dyDescent="0.2">
      <c r="A114" s="26">
        <v>93</v>
      </c>
      <c r="B114" s="92"/>
      <c r="C114" s="91"/>
      <c r="D114" s="41"/>
      <c r="E114" s="41"/>
      <c r="F114" s="41">
        <f t="shared" si="5"/>
        <v>0</v>
      </c>
      <c r="G114" s="41"/>
      <c r="H114" s="42"/>
      <c r="I114" s="43"/>
      <c r="J114" s="44"/>
      <c r="K114" s="44"/>
      <c r="L114" s="45">
        <f t="shared" si="8"/>
        <v>0</v>
      </c>
      <c r="M114" s="46"/>
      <c r="N114" s="46"/>
      <c r="O114" s="46"/>
      <c r="P114" s="46"/>
      <c r="Q114" s="46"/>
      <c r="R114" s="41"/>
      <c r="S114" s="47">
        <f t="shared" si="9"/>
        <v>0</v>
      </c>
      <c r="T114" s="48">
        <f t="shared" si="7"/>
        <v>0</v>
      </c>
    </row>
    <row r="115" spans="1:22" ht="11.25" hidden="1" customHeight="1" x14ac:dyDescent="0.2">
      <c r="A115" s="19">
        <v>94</v>
      </c>
      <c r="B115" s="92"/>
      <c r="C115" s="91"/>
      <c r="D115" s="41"/>
      <c r="E115" s="41"/>
      <c r="F115" s="41">
        <f t="shared" si="5"/>
        <v>0</v>
      </c>
      <c r="G115" s="41"/>
      <c r="H115" s="42"/>
      <c r="I115" s="43"/>
      <c r="J115" s="44"/>
      <c r="K115" s="44"/>
      <c r="L115" s="45">
        <f t="shared" si="8"/>
        <v>0</v>
      </c>
      <c r="M115" s="46"/>
      <c r="N115" s="46"/>
      <c r="O115" s="46"/>
      <c r="P115" s="46"/>
      <c r="Q115" s="46"/>
      <c r="R115" s="41"/>
      <c r="S115" s="47">
        <f t="shared" si="9"/>
        <v>0</v>
      </c>
      <c r="T115" s="48">
        <f t="shared" si="7"/>
        <v>0</v>
      </c>
    </row>
    <row r="116" spans="1:22" ht="11.25" hidden="1" customHeight="1" x14ac:dyDescent="0.2">
      <c r="A116" s="19">
        <v>95</v>
      </c>
      <c r="B116" s="92"/>
      <c r="C116" s="91"/>
      <c r="D116" s="41"/>
      <c r="E116" s="41"/>
      <c r="F116" s="41">
        <f t="shared" si="5"/>
        <v>0</v>
      </c>
      <c r="G116" s="41"/>
      <c r="H116" s="42"/>
      <c r="I116" s="43"/>
      <c r="J116" s="44"/>
      <c r="K116" s="44"/>
      <c r="L116" s="45">
        <f t="shared" si="8"/>
        <v>0</v>
      </c>
      <c r="M116" s="46"/>
      <c r="N116" s="46"/>
      <c r="O116" s="46"/>
      <c r="P116" s="46"/>
      <c r="Q116" s="46"/>
      <c r="R116" s="41"/>
      <c r="S116" s="47">
        <f t="shared" si="9"/>
        <v>0</v>
      </c>
      <c r="T116" s="48">
        <f t="shared" si="7"/>
        <v>0</v>
      </c>
    </row>
    <row r="117" spans="1:22" ht="11.25" hidden="1" customHeight="1" x14ac:dyDescent="0.2">
      <c r="A117" s="26">
        <v>96</v>
      </c>
      <c r="B117" s="92"/>
      <c r="C117" s="91"/>
      <c r="D117" s="41"/>
      <c r="E117" s="41"/>
      <c r="F117" s="41">
        <f t="shared" si="5"/>
        <v>0</v>
      </c>
      <c r="G117" s="41"/>
      <c r="H117" s="42"/>
      <c r="I117" s="43"/>
      <c r="J117" s="44"/>
      <c r="K117" s="44"/>
      <c r="L117" s="45">
        <f t="shared" si="8"/>
        <v>0</v>
      </c>
      <c r="M117" s="46"/>
      <c r="N117" s="46"/>
      <c r="O117" s="46"/>
      <c r="P117" s="46"/>
      <c r="Q117" s="46"/>
      <c r="R117" s="41"/>
      <c r="S117" s="47">
        <f t="shared" si="9"/>
        <v>0</v>
      </c>
      <c r="T117" s="48">
        <f t="shared" si="7"/>
        <v>0</v>
      </c>
    </row>
    <row r="118" spans="1:22" ht="11.25" hidden="1" customHeight="1" x14ac:dyDescent="0.2">
      <c r="A118" s="19">
        <v>97</v>
      </c>
      <c r="B118" s="92"/>
      <c r="C118" s="91"/>
      <c r="D118" s="41"/>
      <c r="E118" s="41"/>
      <c r="F118" s="41">
        <f t="shared" si="5"/>
        <v>0</v>
      </c>
      <c r="G118" s="41"/>
      <c r="H118" s="42"/>
      <c r="I118" s="43"/>
      <c r="J118" s="44"/>
      <c r="K118" s="44"/>
      <c r="L118" s="45">
        <f t="shared" si="8"/>
        <v>0</v>
      </c>
      <c r="M118" s="46"/>
      <c r="N118" s="46"/>
      <c r="O118" s="46"/>
      <c r="P118" s="46"/>
      <c r="Q118" s="46"/>
      <c r="R118" s="41"/>
      <c r="S118" s="47">
        <f t="shared" si="9"/>
        <v>0</v>
      </c>
      <c r="T118" s="48">
        <f t="shared" si="7"/>
        <v>0</v>
      </c>
    </row>
    <row r="119" spans="1:22" ht="11.25" hidden="1" customHeight="1" x14ac:dyDescent="0.2">
      <c r="A119" s="26">
        <v>98</v>
      </c>
      <c r="B119" s="92"/>
      <c r="C119" s="91"/>
      <c r="D119" s="41"/>
      <c r="E119" s="41"/>
      <c r="F119" s="41">
        <f t="shared" si="5"/>
        <v>0</v>
      </c>
      <c r="G119" s="41"/>
      <c r="H119" s="42"/>
      <c r="I119" s="43"/>
      <c r="J119" s="44"/>
      <c r="K119" s="44"/>
      <c r="L119" s="45">
        <f t="shared" si="8"/>
        <v>0</v>
      </c>
      <c r="M119" s="46"/>
      <c r="N119" s="46"/>
      <c r="O119" s="46"/>
      <c r="P119" s="46"/>
      <c r="Q119" s="46"/>
      <c r="R119" s="41"/>
      <c r="S119" s="47">
        <f t="shared" si="9"/>
        <v>0</v>
      </c>
      <c r="T119" s="48">
        <f t="shared" si="7"/>
        <v>0</v>
      </c>
    </row>
    <row r="120" spans="1:22" x14ac:dyDescent="0.2">
      <c r="A120" s="357"/>
      <c r="B120" s="93" t="s">
        <v>6</v>
      </c>
      <c r="C120" s="94"/>
      <c r="D120" s="49"/>
      <c r="E120" s="49"/>
      <c r="F120" s="49">
        <f>SUM(F17:F119)</f>
        <v>3453923.4900000035</v>
      </c>
      <c r="G120" s="46"/>
      <c r="H120" s="50">
        <f>SUM(H17:H119)</f>
        <v>70.25</v>
      </c>
      <c r="I120" s="51"/>
      <c r="J120" s="52"/>
      <c r="K120" s="52"/>
      <c r="L120" s="53">
        <f t="shared" ref="L120:T120" si="10">SUM(L17:L119)</f>
        <v>3096709.5450000037</v>
      </c>
      <c r="M120" s="54">
        <f t="shared" si="10"/>
        <v>17697</v>
      </c>
      <c r="N120" s="54">
        <f t="shared" si="10"/>
        <v>100872.89999999998</v>
      </c>
      <c r="O120" s="54">
        <f t="shared" si="10"/>
        <v>2655</v>
      </c>
      <c r="P120" s="54">
        <f t="shared" si="10"/>
        <v>31774.949999999997</v>
      </c>
      <c r="Q120" s="54">
        <f t="shared" si="10"/>
        <v>0</v>
      </c>
      <c r="R120" s="54">
        <f t="shared" si="10"/>
        <v>234294.51</v>
      </c>
      <c r="S120" s="55">
        <f t="shared" si="10"/>
        <v>387294.3600000001</v>
      </c>
      <c r="T120" s="53">
        <f t="shared" si="10"/>
        <v>3484003.9050000012</v>
      </c>
    </row>
    <row r="121" spans="1:22" x14ac:dyDescent="0.2">
      <c r="A121" s="358"/>
      <c r="B121" s="95"/>
      <c r="C121" s="96"/>
      <c r="D121" s="56"/>
      <c r="E121" s="56"/>
      <c r="F121" s="56"/>
      <c r="G121" s="57"/>
      <c r="H121" s="58"/>
      <c r="I121" s="59"/>
      <c r="J121" s="44"/>
      <c r="K121" s="44"/>
      <c r="L121" s="60"/>
      <c r="M121" s="57"/>
      <c r="N121" s="57"/>
      <c r="O121" s="57"/>
      <c r="P121" s="57"/>
      <c r="Q121" s="61"/>
      <c r="R121" s="61"/>
      <c r="S121" s="57"/>
      <c r="T121" s="62">
        <v>0</v>
      </c>
    </row>
    <row r="122" spans="1:22" x14ac:dyDescent="0.2">
      <c r="A122" s="359"/>
      <c r="B122" s="97" t="s">
        <v>20</v>
      </c>
      <c r="C122" s="98"/>
      <c r="D122" s="63"/>
      <c r="E122" s="63"/>
      <c r="F122" s="63"/>
      <c r="G122" s="64"/>
      <c r="H122" s="65"/>
      <c r="I122" s="66"/>
      <c r="J122" s="67"/>
      <c r="K122" s="67"/>
      <c r="L122" s="67"/>
      <c r="M122" s="64"/>
      <c r="N122" s="68"/>
      <c r="O122" s="64"/>
      <c r="P122" s="64"/>
      <c r="Q122" s="69"/>
      <c r="R122" s="69"/>
      <c r="S122" s="64"/>
      <c r="T122" s="70">
        <v>622945</v>
      </c>
    </row>
    <row r="123" spans="1:22" x14ac:dyDescent="0.2">
      <c r="B123" s="85"/>
      <c r="C123" s="85"/>
      <c r="D123" s="9"/>
      <c r="E123" s="9"/>
      <c r="F123" s="9"/>
      <c r="G123" s="9"/>
      <c r="H123" s="71"/>
      <c r="I123" s="72"/>
      <c r="J123" s="9"/>
      <c r="K123" s="9"/>
      <c r="L123" s="9"/>
      <c r="M123" s="9"/>
      <c r="N123" s="8"/>
      <c r="O123" s="9"/>
      <c r="P123" s="9"/>
      <c r="Q123" s="9"/>
      <c r="R123" s="9"/>
      <c r="S123" s="9"/>
      <c r="T123" s="9"/>
      <c r="U123" s="114">
        <f>T120-T122</f>
        <v>2861058.9050000012</v>
      </c>
    </row>
    <row r="124" spans="1:22" x14ac:dyDescent="0.2">
      <c r="B124" s="81"/>
      <c r="C124" s="81"/>
      <c r="D124" s="2"/>
      <c r="E124" s="2"/>
      <c r="F124" s="2"/>
      <c r="G124" s="2"/>
      <c r="H124" s="3"/>
      <c r="I124" s="4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V124" s="73"/>
    </row>
    <row r="125" spans="1:22" x14ac:dyDescent="0.2">
      <c r="B125" s="81"/>
      <c r="C125" s="115" t="s">
        <v>166</v>
      </c>
      <c r="D125" s="115"/>
      <c r="E125" s="116"/>
      <c r="F125" s="115"/>
      <c r="G125" s="115"/>
      <c r="H125" s="115"/>
      <c r="I125" s="115"/>
      <c r="J125" s="117"/>
      <c r="K125" s="115"/>
      <c r="L125" s="115"/>
      <c r="M125" s="118" t="s">
        <v>48</v>
      </c>
      <c r="N125" s="115"/>
      <c r="O125" s="115"/>
      <c r="P125" s="2"/>
      <c r="Q125" s="2"/>
      <c r="R125" s="2"/>
      <c r="S125" s="2"/>
      <c r="T125" s="2"/>
    </row>
    <row r="126" spans="1:22" x14ac:dyDescent="0.2">
      <c r="B126" s="81"/>
      <c r="C126" s="115"/>
      <c r="D126" s="115"/>
      <c r="E126" s="116"/>
      <c r="F126" s="115"/>
      <c r="G126" s="115"/>
      <c r="H126" s="115"/>
      <c r="I126" s="115"/>
      <c r="J126" s="115"/>
      <c r="K126" s="115"/>
      <c r="L126" s="115"/>
      <c r="M126" s="118"/>
      <c r="N126" s="115"/>
      <c r="O126" s="115"/>
      <c r="P126" s="2"/>
      <c r="Q126" s="2"/>
      <c r="R126" s="2"/>
      <c r="S126" s="2"/>
      <c r="T126" s="2"/>
    </row>
    <row r="127" spans="1:22" x14ac:dyDescent="0.2">
      <c r="C127" s="115" t="s">
        <v>163</v>
      </c>
      <c r="D127" s="115"/>
      <c r="E127" s="116"/>
      <c r="F127" s="115"/>
      <c r="G127" s="115"/>
      <c r="H127" s="115"/>
      <c r="I127" s="115"/>
      <c r="J127" s="115"/>
      <c r="K127" s="115"/>
      <c r="L127" s="115"/>
      <c r="M127" s="118" t="s">
        <v>110</v>
      </c>
      <c r="N127" s="115"/>
      <c r="O127" s="115"/>
    </row>
    <row r="128" spans="1:22" x14ac:dyDescent="0.2">
      <c r="C128" s="115"/>
      <c r="D128" s="115"/>
      <c r="E128" s="116"/>
      <c r="F128" s="115"/>
      <c r="G128" s="115"/>
      <c r="H128" s="115"/>
      <c r="I128" s="115"/>
      <c r="J128" s="115"/>
      <c r="K128" s="115"/>
      <c r="L128" s="115"/>
      <c r="M128" s="118"/>
      <c r="N128" s="115"/>
      <c r="O128" s="115"/>
    </row>
    <row r="129" spans="2:15" x14ac:dyDescent="0.2">
      <c r="B129" s="81"/>
      <c r="C129" s="115" t="s">
        <v>164</v>
      </c>
      <c r="D129" s="115"/>
      <c r="E129" s="116"/>
      <c r="F129" s="115"/>
      <c r="G129" s="115"/>
      <c r="H129" s="115"/>
      <c r="I129" s="115"/>
      <c r="J129" s="115"/>
      <c r="K129" s="115"/>
      <c r="L129" s="115"/>
      <c r="M129" s="118" t="s">
        <v>165</v>
      </c>
      <c r="N129" s="115"/>
      <c r="O129" s="115"/>
    </row>
  </sheetData>
  <mergeCells count="21">
    <mergeCell ref="V21:W21"/>
    <mergeCell ref="G14:G16"/>
    <mergeCell ref="I14:I16"/>
    <mergeCell ref="L14:L16"/>
    <mergeCell ref="M14:Q14"/>
    <mergeCell ref="C14:C16"/>
    <mergeCell ref="H14:H16"/>
    <mergeCell ref="V22:W22"/>
    <mergeCell ref="A120:A122"/>
    <mergeCell ref="T14:T16"/>
    <mergeCell ref="M15:M16"/>
    <mergeCell ref="N15:N16"/>
    <mergeCell ref="O15:O16"/>
    <mergeCell ref="P15:P16"/>
    <mergeCell ref="Q15:Q16"/>
    <mergeCell ref="B14:B16"/>
    <mergeCell ref="S14:S16"/>
    <mergeCell ref="E14:E16"/>
    <mergeCell ref="F14:F16"/>
    <mergeCell ref="A14:A16"/>
    <mergeCell ref="R14:R1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78"/>
  <sheetViews>
    <sheetView view="pageBreakPreview" topLeftCell="B7" zoomScale="98" zoomScaleNormal="98" zoomScaleSheetLayoutView="98" workbookViewId="0">
      <selection activeCell="H66" sqref="H66"/>
    </sheetView>
  </sheetViews>
  <sheetFormatPr defaultRowHeight="11.25" x14ac:dyDescent="0.2"/>
  <cols>
    <col min="1" max="1" width="9.140625" style="120"/>
    <col min="2" max="2" width="5.7109375" style="120" customWidth="1"/>
    <col min="3" max="3" width="17" style="120" customWidth="1"/>
    <col min="4" max="4" width="26.7109375" style="120" customWidth="1"/>
    <col min="5" max="5" width="19.7109375" style="120" customWidth="1"/>
    <col min="6" max="6" width="7.5703125" style="120" customWidth="1"/>
    <col min="7" max="7" width="8" style="120" customWidth="1"/>
    <col min="8" max="8" width="9.7109375" style="150" customWidth="1"/>
    <col min="9" max="9" width="7.7109375" style="151" customWidth="1"/>
    <col min="10" max="10" width="8.140625" style="151" customWidth="1"/>
    <col min="11" max="11" width="9.85546875" style="120" customWidth="1"/>
    <col min="12" max="12" width="18.42578125" style="120" customWidth="1"/>
    <col min="13" max="13" width="8.7109375" style="120" customWidth="1"/>
    <col min="14" max="14" width="14.42578125" style="120" customWidth="1"/>
    <col min="15" max="15" width="12.140625" style="120" customWidth="1"/>
    <col min="16" max="16" width="15.28515625" style="120" hidden="1" customWidth="1"/>
    <col min="17" max="17" width="13.7109375" style="120" hidden="1" customWidth="1"/>
    <col min="18" max="16384" width="9.140625" style="120"/>
  </cols>
  <sheetData>
    <row r="1" spans="2:19" ht="18.75" x14ac:dyDescent="0.3">
      <c r="B1" s="124"/>
      <c r="C1" s="124"/>
      <c r="D1" s="124"/>
      <c r="E1" s="124" t="s">
        <v>299</v>
      </c>
      <c r="F1" s="124"/>
      <c r="G1" s="124"/>
      <c r="H1" s="119"/>
      <c r="I1" s="119"/>
      <c r="J1" s="119"/>
      <c r="K1" s="119"/>
      <c r="L1" s="119"/>
    </row>
    <row r="2" spans="2:19" ht="18.75" customHeight="1" x14ac:dyDescent="0.3">
      <c r="B2" s="124"/>
      <c r="C2" s="124"/>
      <c r="D2" s="124"/>
      <c r="E2" s="124" t="s">
        <v>27</v>
      </c>
      <c r="F2" s="124"/>
      <c r="G2" s="124" t="s">
        <v>311</v>
      </c>
      <c r="H2" s="119"/>
      <c r="I2" s="119"/>
      <c r="J2" s="119"/>
      <c r="K2" s="119"/>
      <c r="L2" s="119"/>
    </row>
    <row r="3" spans="2:19" ht="18.75" customHeight="1" x14ac:dyDescent="0.3">
      <c r="B3" s="124"/>
      <c r="C3" s="124"/>
      <c r="D3" s="124"/>
      <c r="E3" s="124" t="s">
        <v>300</v>
      </c>
      <c r="F3" s="172" t="s">
        <v>305</v>
      </c>
      <c r="G3" s="172"/>
      <c r="H3" s="172"/>
      <c r="I3" s="172"/>
      <c r="J3" s="119"/>
      <c r="K3" s="119"/>
      <c r="L3" s="119"/>
    </row>
    <row r="4" spans="2:19" ht="18.75" customHeight="1" x14ac:dyDescent="0.3">
      <c r="B4" s="124"/>
      <c r="C4" s="124"/>
      <c r="D4" s="124"/>
      <c r="E4" s="403" t="s">
        <v>306</v>
      </c>
      <c r="F4" s="403"/>
      <c r="G4" s="403"/>
      <c r="H4" s="403"/>
      <c r="I4" s="403"/>
      <c r="J4" s="403"/>
      <c r="K4" s="403"/>
    </row>
    <row r="5" spans="2:19" ht="18.75" x14ac:dyDescent="0.3">
      <c r="B5" s="124"/>
      <c r="C5" s="124"/>
      <c r="D5" s="124"/>
      <c r="E5" s="124" t="s">
        <v>301</v>
      </c>
      <c r="F5" s="124" t="s">
        <v>241</v>
      </c>
      <c r="G5" s="124"/>
      <c r="H5" s="124" t="s">
        <v>170</v>
      </c>
      <c r="I5" s="124"/>
      <c r="J5" s="120"/>
    </row>
    <row r="6" spans="2:19" ht="18.75" x14ac:dyDescent="0.3">
      <c r="B6" s="124"/>
      <c r="C6" s="124"/>
      <c r="D6" s="124"/>
      <c r="E6" s="124"/>
      <c r="F6" s="124"/>
      <c r="G6" s="124"/>
      <c r="H6" s="119"/>
      <c r="I6" s="119"/>
      <c r="J6" s="119"/>
      <c r="K6" s="119"/>
      <c r="L6" s="119"/>
    </row>
    <row r="7" spans="2:19" ht="18.75" x14ac:dyDescent="0.3">
      <c r="B7" s="129"/>
      <c r="C7" s="124"/>
      <c r="D7" s="124"/>
      <c r="E7" s="124" t="s">
        <v>302</v>
      </c>
      <c r="F7" s="124"/>
      <c r="G7" s="124"/>
      <c r="H7" s="119"/>
      <c r="I7" s="119"/>
      <c r="J7" s="119"/>
      <c r="K7" s="119"/>
      <c r="L7" s="119"/>
    </row>
    <row r="8" spans="2:19" ht="18.75" x14ac:dyDescent="0.3">
      <c r="B8" s="130"/>
      <c r="C8" s="119"/>
      <c r="D8" s="119"/>
      <c r="E8" s="119"/>
      <c r="F8" s="119"/>
      <c r="G8" s="131"/>
      <c r="H8" s="132"/>
      <c r="I8" s="119"/>
      <c r="J8" s="119"/>
      <c r="K8" s="119"/>
      <c r="L8" s="119"/>
      <c r="M8" s="119"/>
      <c r="N8" s="119"/>
      <c r="O8" s="119"/>
      <c r="P8" s="119"/>
      <c r="Q8" s="119"/>
      <c r="R8" s="119"/>
    </row>
    <row r="9" spans="2:19" ht="22.5" x14ac:dyDescent="0.3">
      <c r="B9" s="119"/>
      <c r="C9" s="119"/>
      <c r="D9" s="119"/>
      <c r="E9" s="119"/>
      <c r="F9" s="171" t="s">
        <v>303</v>
      </c>
      <c r="G9" s="119"/>
      <c r="H9" s="127"/>
      <c r="I9" s="128"/>
      <c r="J9" s="119"/>
      <c r="K9" s="119"/>
      <c r="L9" s="119"/>
      <c r="M9" s="119"/>
      <c r="N9" s="119"/>
      <c r="O9" s="119"/>
      <c r="P9" s="119"/>
      <c r="Q9" s="119"/>
      <c r="R9" s="119"/>
      <c r="S9" s="119"/>
    </row>
    <row r="10" spans="2:19" ht="56.25" customHeight="1" x14ac:dyDescent="0.3">
      <c r="B10" s="407" t="s">
        <v>240</v>
      </c>
      <c r="C10" s="407"/>
      <c r="D10" s="407"/>
      <c r="E10" s="407"/>
      <c r="F10" s="407"/>
      <c r="G10" s="407"/>
      <c r="H10" s="407"/>
      <c r="I10" s="407"/>
      <c r="J10" s="407"/>
      <c r="K10" s="173"/>
      <c r="L10" s="173"/>
      <c r="M10" s="173"/>
      <c r="N10" s="173"/>
      <c r="O10" s="119"/>
      <c r="P10" s="119"/>
      <c r="Q10" s="119"/>
    </row>
    <row r="11" spans="2:19" ht="20.25" customHeight="1" x14ac:dyDescent="0.3">
      <c r="B11" s="119"/>
      <c r="C11" s="153"/>
      <c r="D11" s="153"/>
      <c r="E11" s="416" t="s">
        <v>296</v>
      </c>
      <c r="F11" s="416"/>
      <c r="G11" s="416"/>
      <c r="H11" s="416"/>
      <c r="I11" s="416"/>
      <c r="J11" s="154"/>
      <c r="K11" s="153"/>
      <c r="L11" s="154"/>
      <c r="M11" s="154"/>
      <c r="N11" s="153"/>
      <c r="O11" s="119"/>
      <c r="P11" s="119"/>
      <c r="Q11" s="119"/>
    </row>
    <row r="12" spans="2:19" ht="11.25" customHeight="1" x14ac:dyDescent="0.3">
      <c r="B12" s="119"/>
      <c r="C12" s="119"/>
      <c r="D12" s="124"/>
      <c r="E12" s="124"/>
      <c r="F12" s="124"/>
      <c r="G12" s="124"/>
      <c r="H12" s="131"/>
      <c r="I12" s="132"/>
      <c r="J12" s="132"/>
      <c r="K12" s="119"/>
      <c r="L12" s="119"/>
      <c r="M12" s="119"/>
      <c r="N12" s="119"/>
      <c r="O12" s="119"/>
      <c r="P12" s="119"/>
      <c r="Q12" s="119"/>
    </row>
    <row r="13" spans="2:19" ht="15.75" customHeight="1" x14ac:dyDescent="0.3">
      <c r="B13" s="119"/>
      <c r="C13" s="124" t="s">
        <v>244</v>
      </c>
      <c r="D13" s="124"/>
      <c r="E13" s="124" t="s">
        <v>295</v>
      </c>
      <c r="F13" s="124"/>
      <c r="G13" s="124"/>
      <c r="H13" s="131"/>
      <c r="I13" s="132"/>
      <c r="J13" s="132"/>
      <c r="K13" s="119"/>
      <c r="L13" s="119"/>
      <c r="M13" s="119"/>
      <c r="N13" s="119"/>
      <c r="O13" s="119"/>
      <c r="P13" s="119"/>
      <c r="Q13" s="119"/>
    </row>
    <row r="14" spans="2:19" s="133" customFormat="1" ht="19.5" customHeight="1" x14ac:dyDescent="0.25">
      <c r="B14" s="408" t="s">
        <v>36</v>
      </c>
      <c r="C14" s="409" t="s">
        <v>30</v>
      </c>
      <c r="D14" s="409" t="s">
        <v>31</v>
      </c>
      <c r="E14" s="411" t="s">
        <v>63</v>
      </c>
      <c r="F14" s="410" t="s">
        <v>35</v>
      </c>
      <c r="G14" s="409" t="s">
        <v>98</v>
      </c>
      <c r="H14" s="414" t="s">
        <v>235</v>
      </c>
      <c r="I14" s="415" t="s">
        <v>12</v>
      </c>
      <c r="J14" s="404" t="s">
        <v>298</v>
      </c>
    </row>
    <row r="15" spans="2:19" s="133" customFormat="1" ht="15" customHeight="1" x14ac:dyDescent="0.25">
      <c r="B15" s="408"/>
      <c r="C15" s="409"/>
      <c r="D15" s="409"/>
      <c r="E15" s="412"/>
      <c r="F15" s="410"/>
      <c r="G15" s="409"/>
      <c r="H15" s="414"/>
      <c r="I15" s="415"/>
      <c r="J15" s="405"/>
    </row>
    <row r="16" spans="2:19" s="133" customFormat="1" ht="45.75" customHeight="1" x14ac:dyDescent="0.25">
      <c r="B16" s="408"/>
      <c r="C16" s="409"/>
      <c r="D16" s="409"/>
      <c r="E16" s="413"/>
      <c r="F16" s="410"/>
      <c r="G16" s="409"/>
      <c r="H16" s="414"/>
      <c r="I16" s="415"/>
      <c r="J16" s="406"/>
    </row>
    <row r="17" spans="2:10" s="133" customFormat="1" ht="16.5" customHeight="1" x14ac:dyDescent="0.25">
      <c r="B17" s="155" t="s">
        <v>248</v>
      </c>
      <c r="C17" s="156" t="s">
        <v>170</v>
      </c>
      <c r="D17" s="157" t="s">
        <v>301</v>
      </c>
      <c r="E17" s="158" t="s">
        <v>64</v>
      </c>
      <c r="F17" s="159">
        <v>33</v>
      </c>
      <c r="G17" s="134" t="s">
        <v>221</v>
      </c>
      <c r="H17" s="134">
        <v>1</v>
      </c>
      <c r="I17" s="160">
        <v>6.22</v>
      </c>
      <c r="J17" s="161">
        <v>17697</v>
      </c>
    </row>
    <row r="18" spans="2:10" s="133" customFormat="1" ht="30" customHeight="1" x14ac:dyDescent="0.25">
      <c r="B18" s="155" t="s">
        <v>249</v>
      </c>
      <c r="C18" s="156" t="s">
        <v>171</v>
      </c>
      <c r="D18" s="157" t="s">
        <v>307</v>
      </c>
      <c r="E18" s="158" t="s">
        <v>64</v>
      </c>
      <c r="F18" s="159">
        <v>24.1</v>
      </c>
      <c r="G18" s="134" t="s">
        <v>222</v>
      </c>
      <c r="H18" s="134">
        <v>1</v>
      </c>
      <c r="I18" s="160">
        <v>5.91</v>
      </c>
      <c r="J18" s="161">
        <v>17697</v>
      </c>
    </row>
    <row r="19" spans="2:10" s="133" customFormat="1" ht="27.75" customHeight="1" x14ac:dyDescent="0.25">
      <c r="B19" s="155" t="s">
        <v>250</v>
      </c>
      <c r="C19" s="162" t="s">
        <v>172</v>
      </c>
      <c r="D19" s="157" t="s">
        <v>308</v>
      </c>
      <c r="E19" s="158" t="s">
        <v>64</v>
      </c>
      <c r="F19" s="159">
        <v>13.11</v>
      </c>
      <c r="G19" s="134" t="s">
        <v>222</v>
      </c>
      <c r="H19" s="163">
        <v>0.5</v>
      </c>
      <c r="I19" s="160">
        <v>5.43</v>
      </c>
      <c r="J19" s="161">
        <v>17697</v>
      </c>
    </row>
    <row r="20" spans="2:10" s="133" customFormat="1" ht="26.25" customHeight="1" x14ac:dyDescent="0.25">
      <c r="B20" s="155" t="s">
        <v>251</v>
      </c>
      <c r="C20" s="162" t="s">
        <v>172</v>
      </c>
      <c r="D20" s="157" t="s">
        <v>307</v>
      </c>
      <c r="E20" s="158" t="s">
        <v>64</v>
      </c>
      <c r="F20" s="159">
        <v>13.11</v>
      </c>
      <c r="G20" s="134" t="s">
        <v>222</v>
      </c>
      <c r="H20" s="163">
        <v>0.25</v>
      </c>
      <c r="I20" s="160">
        <v>5.43</v>
      </c>
      <c r="J20" s="161">
        <v>17697</v>
      </c>
    </row>
    <row r="21" spans="2:10" s="133" customFormat="1" ht="27" customHeight="1" x14ac:dyDescent="0.25">
      <c r="B21" s="155" t="s">
        <v>252</v>
      </c>
      <c r="C21" s="156" t="s">
        <v>173</v>
      </c>
      <c r="D21" s="157" t="s">
        <v>308</v>
      </c>
      <c r="E21" s="158" t="s">
        <v>64</v>
      </c>
      <c r="F21" s="159">
        <v>20</v>
      </c>
      <c r="G21" s="134" t="s">
        <v>222</v>
      </c>
      <c r="H21" s="134">
        <v>1</v>
      </c>
      <c r="I21" s="160">
        <v>5.74</v>
      </c>
      <c r="J21" s="161">
        <v>17697</v>
      </c>
    </row>
    <row r="22" spans="2:10" s="133" customFormat="1" ht="24.75" customHeight="1" x14ac:dyDescent="0.25">
      <c r="B22" s="155" t="s">
        <v>253</v>
      </c>
      <c r="C22" s="162" t="s">
        <v>174</v>
      </c>
      <c r="D22" s="157" t="s">
        <v>309</v>
      </c>
      <c r="E22" s="158" t="s">
        <v>64</v>
      </c>
      <c r="F22" s="164">
        <v>23</v>
      </c>
      <c r="G22" s="134" t="s">
        <v>222</v>
      </c>
      <c r="H22" s="163">
        <v>1</v>
      </c>
      <c r="I22" s="165">
        <v>5.74</v>
      </c>
      <c r="J22" s="161">
        <v>17697</v>
      </c>
    </row>
    <row r="23" spans="2:10" s="133" customFormat="1" ht="27" customHeight="1" x14ac:dyDescent="0.25">
      <c r="B23" s="155" t="s">
        <v>254</v>
      </c>
      <c r="C23" s="156" t="s">
        <v>175</v>
      </c>
      <c r="D23" s="157" t="s">
        <v>307</v>
      </c>
      <c r="E23" s="158" t="s">
        <v>64</v>
      </c>
      <c r="F23" s="159">
        <v>16.09</v>
      </c>
      <c r="G23" s="134" t="s">
        <v>222</v>
      </c>
      <c r="H23" s="134">
        <v>0.75</v>
      </c>
      <c r="I23" s="160">
        <v>5.59</v>
      </c>
      <c r="J23" s="161">
        <v>17697</v>
      </c>
    </row>
    <row r="24" spans="2:10" s="133" customFormat="1" ht="25.5" customHeight="1" x14ac:dyDescent="0.25">
      <c r="B24" s="155" t="s">
        <v>255</v>
      </c>
      <c r="C24" s="156" t="s">
        <v>176</v>
      </c>
      <c r="D24" s="157" t="s">
        <v>308</v>
      </c>
      <c r="E24" s="158" t="s">
        <v>64</v>
      </c>
      <c r="F24" s="159">
        <v>47</v>
      </c>
      <c r="G24" s="134" t="s">
        <v>222</v>
      </c>
      <c r="H24" s="134">
        <v>0.5</v>
      </c>
      <c r="I24" s="160">
        <v>5.91</v>
      </c>
      <c r="J24" s="161">
        <v>17697</v>
      </c>
    </row>
    <row r="25" spans="2:10" s="133" customFormat="1" ht="27" customHeight="1" x14ac:dyDescent="0.25">
      <c r="B25" s="155" t="s">
        <v>256</v>
      </c>
      <c r="C25" s="156" t="s">
        <v>177</v>
      </c>
      <c r="D25" s="157" t="s">
        <v>310</v>
      </c>
      <c r="E25" s="158" t="s">
        <v>64</v>
      </c>
      <c r="F25" s="159">
        <v>8</v>
      </c>
      <c r="G25" s="134" t="s">
        <v>223</v>
      </c>
      <c r="H25" s="134">
        <v>1</v>
      </c>
      <c r="I25" s="160">
        <v>5.0199999999999996</v>
      </c>
      <c r="J25" s="161">
        <v>17697</v>
      </c>
    </row>
    <row r="26" spans="2:10" s="133" customFormat="1" ht="16.5" customHeight="1" x14ac:dyDescent="0.25">
      <c r="B26" s="155" t="s">
        <v>257</v>
      </c>
      <c r="C26" s="156" t="s">
        <v>178</v>
      </c>
      <c r="D26" s="157" t="s">
        <v>304</v>
      </c>
      <c r="E26" s="158" t="s">
        <v>64</v>
      </c>
      <c r="F26" s="159">
        <v>29.09</v>
      </c>
      <c r="G26" s="134" t="s">
        <v>223</v>
      </c>
      <c r="H26" s="134">
        <v>1</v>
      </c>
      <c r="I26" s="160">
        <v>5.77</v>
      </c>
      <c r="J26" s="161">
        <v>17697</v>
      </c>
    </row>
    <row r="27" spans="2:10" s="133" customFormat="1" ht="16.5" customHeight="1" x14ac:dyDescent="0.25">
      <c r="B27" s="155" t="s">
        <v>258</v>
      </c>
      <c r="C27" s="156" t="s">
        <v>178</v>
      </c>
      <c r="D27" s="157" t="s">
        <v>200</v>
      </c>
      <c r="E27" s="158" t="s">
        <v>64</v>
      </c>
      <c r="F27" s="159">
        <v>29.09</v>
      </c>
      <c r="G27" s="134" t="s">
        <v>225</v>
      </c>
      <c r="H27" s="134">
        <v>0.95</v>
      </c>
      <c r="I27" s="160">
        <v>4.83</v>
      </c>
      <c r="J27" s="161">
        <v>17697</v>
      </c>
    </row>
    <row r="28" spans="2:10" s="133" customFormat="1" ht="16.5" customHeight="1" x14ac:dyDescent="0.25">
      <c r="B28" s="155" t="s">
        <v>259</v>
      </c>
      <c r="C28" s="156" t="s">
        <v>179</v>
      </c>
      <c r="D28" s="157" t="s">
        <v>200</v>
      </c>
      <c r="E28" s="158" t="s">
        <v>234</v>
      </c>
      <c r="F28" s="159">
        <v>13.06</v>
      </c>
      <c r="G28" s="134" t="s">
        <v>224</v>
      </c>
      <c r="H28" s="134">
        <v>0.5</v>
      </c>
      <c r="I28" s="160">
        <v>3.57</v>
      </c>
      <c r="J28" s="161">
        <v>17697</v>
      </c>
    </row>
    <row r="29" spans="2:10" s="133" customFormat="1" ht="16.5" customHeight="1" x14ac:dyDescent="0.25">
      <c r="B29" s="155" t="s">
        <v>260</v>
      </c>
      <c r="C29" s="156" t="s">
        <v>180</v>
      </c>
      <c r="D29" s="157" t="s">
        <v>200</v>
      </c>
      <c r="E29" s="158" t="s">
        <v>64</v>
      </c>
      <c r="F29" s="159">
        <v>25</v>
      </c>
      <c r="G29" s="134" t="s">
        <v>225</v>
      </c>
      <c r="H29" s="134">
        <v>0.55000000000000004</v>
      </c>
      <c r="I29" s="160">
        <v>4.83</v>
      </c>
      <c r="J29" s="161">
        <v>17697</v>
      </c>
    </row>
    <row r="30" spans="2:10" s="133" customFormat="1" ht="16.5" customHeight="1" x14ac:dyDescent="0.25">
      <c r="B30" s="155" t="s">
        <v>261</v>
      </c>
      <c r="C30" s="156" t="s">
        <v>245</v>
      </c>
      <c r="D30" s="157" t="s">
        <v>201</v>
      </c>
      <c r="E30" s="158" t="s">
        <v>64</v>
      </c>
      <c r="F30" s="159">
        <v>17.079999999999998</v>
      </c>
      <c r="G30" s="134" t="s">
        <v>225</v>
      </c>
      <c r="H30" s="134">
        <v>1</v>
      </c>
      <c r="I30" s="160">
        <v>4.6100000000000003</v>
      </c>
      <c r="J30" s="161">
        <v>17697</v>
      </c>
    </row>
    <row r="31" spans="2:10" s="133" customFormat="1" ht="16.5" customHeight="1" x14ac:dyDescent="0.25">
      <c r="B31" s="155" t="s">
        <v>262</v>
      </c>
      <c r="C31" s="156" t="s">
        <v>181</v>
      </c>
      <c r="D31" s="157" t="s">
        <v>202</v>
      </c>
      <c r="E31" s="158" t="s">
        <v>64</v>
      </c>
      <c r="F31" s="159">
        <v>13.03</v>
      </c>
      <c r="G31" s="134" t="s">
        <v>243</v>
      </c>
      <c r="H31" s="134">
        <v>1</v>
      </c>
      <c r="I31" s="160">
        <v>4.95</v>
      </c>
      <c r="J31" s="161">
        <v>17697</v>
      </c>
    </row>
    <row r="32" spans="2:10" s="133" customFormat="1" ht="16.5" customHeight="1" x14ac:dyDescent="0.25">
      <c r="B32" s="155" t="s">
        <v>263</v>
      </c>
      <c r="C32" s="156" t="s">
        <v>183</v>
      </c>
      <c r="D32" s="157" t="s">
        <v>207</v>
      </c>
      <c r="E32" s="158" t="s">
        <v>64</v>
      </c>
      <c r="F32" s="164">
        <v>3.1</v>
      </c>
      <c r="G32" s="134" t="s">
        <v>228</v>
      </c>
      <c r="H32" s="163">
        <v>1</v>
      </c>
      <c r="I32" s="165">
        <v>4.2300000000000004</v>
      </c>
      <c r="J32" s="161">
        <v>17697</v>
      </c>
    </row>
    <row r="33" spans="2:10" s="133" customFormat="1" ht="16.5" customHeight="1" x14ac:dyDescent="0.25">
      <c r="B33" s="155" t="s">
        <v>264</v>
      </c>
      <c r="C33" s="156" t="s">
        <v>180</v>
      </c>
      <c r="D33" s="157" t="s">
        <v>207</v>
      </c>
      <c r="E33" s="158" t="s">
        <v>64</v>
      </c>
      <c r="F33" s="164">
        <v>25</v>
      </c>
      <c r="G33" s="134" t="s">
        <v>228</v>
      </c>
      <c r="H33" s="163">
        <v>1</v>
      </c>
      <c r="I33" s="165">
        <v>4.7300000000000004</v>
      </c>
      <c r="J33" s="161">
        <v>17697</v>
      </c>
    </row>
    <row r="34" spans="2:10" s="133" customFormat="1" ht="16.5" customHeight="1" x14ac:dyDescent="0.25">
      <c r="B34" s="155" t="s">
        <v>265</v>
      </c>
      <c r="C34" s="156" t="s">
        <v>185</v>
      </c>
      <c r="D34" s="157" t="s">
        <v>209</v>
      </c>
      <c r="E34" s="158" t="s">
        <v>64</v>
      </c>
      <c r="F34" s="166">
        <v>17.03</v>
      </c>
      <c r="G34" s="134" t="s">
        <v>229</v>
      </c>
      <c r="H34" s="134">
        <v>1</v>
      </c>
      <c r="I34" s="160">
        <v>4.0599999999999996</v>
      </c>
      <c r="J34" s="161">
        <v>17697</v>
      </c>
    </row>
    <row r="35" spans="2:10" s="133" customFormat="1" ht="16.5" customHeight="1" x14ac:dyDescent="0.25">
      <c r="B35" s="155" t="s">
        <v>266</v>
      </c>
      <c r="C35" s="156" t="s">
        <v>186</v>
      </c>
      <c r="D35" s="157" t="s">
        <v>210</v>
      </c>
      <c r="E35" s="158" t="s">
        <v>64</v>
      </c>
      <c r="F35" s="159">
        <v>37</v>
      </c>
      <c r="G35" s="134" t="s">
        <v>230</v>
      </c>
      <c r="H35" s="134">
        <v>1</v>
      </c>
      <c r="I35" s="160">
        <v>5.41</v>
      </c>
      <c r="J35" s="161">
        <v>17697</v>
      </c>
    </row>
    <row r="36" spans="2:10" s="133" customFormat="1" ht="16.5" customHeight="1" x14ac:dyDescent="0.25">
      <c r="B36" s="155" t="s">
        <v>267</v>
      </c>
      <c r="C36" s="156" t="s">
        <v>182</v>
      </c>
      <c r="D36" s="157" t="s">
        <v>203</v>
      </c>
      <c r="E36" s="158" t="s">
        <v>64</v>
      </c>
      <c r="F36" s="159">
        <v>24.02</v>
      </c>
      <c r="G36" s="134" t="s">
        <v>226</v>
      </c>
      <c r="H36" s="134">
        <v>1</v>
      </c>
      <c r="I36" s="160">
        <v>5.18</v>
      </c>
      <c r="J36" s="161">
        <v>17697</v>
      </c>
    </row>
    <row r="37" spans="2:10" s="133" customFormat="1" ht="16.5" customHeight="1" x14ac:dyDescent="0.25">
      <c r="B37" s="155" t="s">
        <v>268</v>
      </c>
      <c r="C37" s="156" t="s">
        <v>182</v>
      </c>
      <c r="D37" s="157" t="s">
        <v>204</v>
      </c>
      <c r="E37" s="158" t="s">
        <v>64</v>
      </c>
      <c r="F37" s="159">
        <v>24.02</v>
      </c>
      <c r="G37" s="134" t="s">
        <v>227</v>
      </c>
      <c r="H37" s="134">
        <v>0.5</v>
      </c>
      <c r="I37" s="160">
        <v>4.71</v>
      </c>
      <c r="J37" s="161">
        <v>17697</v>
      </c>
    </row>
    <row r="38" spans="2:10" s="133" customFormat="1" ht="16.5" customHeight="1" x14ac:dyDescent="0.25">
      <c r="B38" s="155" t="s">
        <v>269</v>
      </c>
      <c r="C38" s="156" t="s">
        <v>180</v>
      </c>
      <c r="D38" s="157" t="s">
        <v>204</v>
      </c>
      <c r="E38" s="158" t="s">
        <v>64</v>
      </c>
      <c r="F38" s="159">
        <v>25</v>
      </c>
      <c r="G38" s="134" t="s">
        <v>227</v>
      </c>
      <c r="H38" s="134">
        <v>0.5</v>
      </c>
      <c r="I38" s="160">
        <v>4.83</v>
      </c>
      <c r="J38" s="161">
        <v>17697</v>
      </c>
    </row>
    <row r="39" spans="2:10" s="133" customFormat="1" ht="16.5" customHeight="1" x14ac:dyDescent="0.25">
      <c r="B39" s="155" t="s">
        <v>270</v>
      </c>
      <c r="C39" s="156" t="s">
        <v>246</v>
      </c>
      <c r="D39" s="157" t="s">
        <v>205</v>
      </c>
      <c r="E39" s="158" t="s">
        <v>64</v>
      </c>
      <c r="F39" s="159">
        <v>5.08</v>
      </c>
      <c r="G39" s="134" t="s">
        <v>102</v>
      </c>
      <c r="H39" s="134">
        <v>0.5</v>
      </c>
      <c r="I39" s="160">
        <v>3.08</v>
      </c>
      <c r="J39" s="161">
        <v>17697</v>
      </c>
    </row>
    <row r="40" spans="2:10" s="133" customFormat="1" ht="16.5" customHeight="1" x14ac:dyDescent="0.25">
      <c r="B40" s="155" t="s">
        <v>271</v>
      </c>
      <c r="C40" s="156" t="s">
        <v>245</v>
      </c>
      <c r="D40" s="157" t="s">
        <v>205</v>
      </c>
      <c r="E40" s="158" t="s">
        <v>64</v>
      </c>
      <c r="F40" s="164">
        <v>17.079999999999998</v>
      </c>
      <c r="G40" s="134" t="s">
        <v>102</v>
      </c>
      <c r="H40" s="163">
        <v>0.5</v>
      </c>
      <c r="I40" s="165">
        <v>3.22</v>
      </c>
      <c r="J40" s="161">
        <v>17697</v>
      </c>
    </row>
    <row r="41" spans="2:10" s="133" customFormat="1" ht="16.5" customHeight="1" x14ac:dyDescent="0.25">
      <c r="B41" s="155" t="s">
        <v>272</v>
      </c>
      <c r="C41" s="156" t="s">
        <v>180</v>
      </c>
      <c r="D41" s="157" t="s">
        <v>206</v>
      </c>
      <c r="E41" s="158" t="s">
        <v>64</v>
      </c>
      <c r="F41" s="164">
        <v>25</v>
      </c>
      <c r="G41" s="134" t="s">
        <v>102</v>
      </c>
      <c r="H41" s="163">
        <v>1</v>
      </c>
      <c r="I41" s="165">
        <v>3.29</v>
      </c>
      <c r="J41" s="161">
        <v>17697</v>
      </c>
    </row>
    <row r="42" spans="2:10" s="133" customFormat="1" ht="16.5" customHeight="1" x14ac:dyDescent="0.25">
      <c r="B42" s="155" t="s">
        <v>273</v>
      </c>
      <c r="C42" s="156" t="s">
        <v>187</v>
      </c>
      <c r="D42" s="157" t="s">
        <v>211</v>
      </c>
      <c r="E42" s="158" t="s">
        <v>64</v>
      </c>
      <c r="F42" s="159">
        <v>8</v>
      </c>
      <c r="G42" s="134" t="s">
        <v>231</v>
      </c>
      <c r="H42" s="134">
        <v>1</v>
      </c>
      <c r="I42" s="160">
        <v>4.43</v>
      </c>
      <c r="J42" s="161">
        <v>17697</v>
      </c>
    </row>
    <row r="43" spans="2:10" s="133" customFormat="1" ht="16.5" customHeight="1" x14ac:dyDescent="0.25">
      <c r="B43" s="155" t="s">
        <v>274</v>
      </c>
      <c r="C43" s="167" t="s">
        <v>184</v>
      </c>
      <c r="D43" s="157" t="s">
        <v>208</v>
      </c>
      <c r="E43" s="158" t="s">
        <v>234</v>
      </c>
      <c r="F43" s="164">
        <v>1.07</v>
      </c>
      <c r="G43" s="134" t="s">
        <v>233</v>
      </c>
      <c r="H43" s="163">
        <v>1</v>
      </c>
      <c r="I43" s="165">
        <v>3.36</v>
      </c>
      <c r="J43" s="161">
        <v>17697</v>
      </c>
    </row>
    <row r="44" spans="2:10" s="133" customFormat="1" ht="16.5" customHeight="1" x14ac:dyDescent="0.25">
      <c r="B44" s="155" t="s">
        <v>275</v>
      </c>
      <c r="C44" s="156" t="s">
        <v>184</v>
      </c>
      <c r="D44" s="157" t="s">
        <v>215</v>
      </c>
      <c r="E44" s="158" t="s">
        <v>234</v>
      </c>
      <c r="F44" s="159">
        <v>1.07</v>
      </c>
      <c r="G44" s="134" t="s">
        <v>233</v>
      </c>
      <c r="H44" s="134">
        <v>0.5</v>
      </c>
      <c r="I44" s="160">
        <v>3.36</v>
      </c>
      <c r="J44" s="161">
        <v>17697</v>
      </c>
    </row>
    <row r="45" spans="2:10" s="133" customFormat="1" ht="16.5" customHeight="1" x14ac:dyDescent="0.25">
      <c r="B45" s="155" t="s">
        <v>276</v>
      </c>
      <c r="C45" s="156" t="s">
        <v>293</v>
      </c>
      <c r="D45" s="157" t="s">
        <v>215</v>
      </c>
      <c r="E45" s="158" t="s">
        <v>234</v>
      </c>
      <c r="F45" s="159">
        <v>10.07</v>
      </c>
      <c r="G45" s="134" t="s">
        <v>233</v>
      </c>
      <c r="H45" s="134">
        <v>0.5</v>
      </c>
      <c r="I45" s="160">
        <v>3.57</v>
      </c>
      <c r="J45" s="161">
        <v>17697</v>
      </c>
    </row>
    <row r="46" spans="2:10" s="133" customFormat="1" ht="16.5" customHeight="1" x14ac:dyDescent="0.25">
      <c r="B46" s="155" t="s">
        <v>277</v>
      </c>
      <c r="C46" s="156" t="s">
        <v>293</v>
      </c>
      <c r="D46" s="157" t="s">
        <v>213</v>
      </c>
      <c r="E46" s="158" t="s">
        <v>234</v>
      </c>
      <c r="F46" s="159">
        <v>10.07</v>
      </c>
      <c r="G46" s="134" t="s">
        <v>233</v>
      </c>
      <c r="H46" s="134">
        <v>0.75</v>
      </c>
      <c r="I46" s="160">
        <v>3.57</v>
      </c>
      <c r="J46" s="161">
        <v>17697</v>
      </c>
    </row>
    <row r="47" spans="2:10" s="133" customFormat="1" ht="16.5" customHeight="1" x14ac:dyDescent="0.25">
      <c r="B47" s="155" t="s">
        <v>278</v>
      </c>
      <c r="C47" s="156" t="s">
        <v>293</v>
      </c>
      <c r="D47" s="157" t="s">
        <v>294</v>
      </c>
      <c r="E47" s="158" t="s">
        <v>234</v>
      </c>
      <c r="F47" s="159">
        <v>10.07</v>
      </c>
      <c r="G47" s="134" t="s">
        <v>233</v>
      </c>
      <c r="H47" s="134">
        <v>0.25</v>
      </c>
      <c r="I47" s="160">
        <v>3.57</v>
      </c>
      <c r="J47" s="161">
        <v>17697</v>
      </c>
    </row>
    <row r="48" spans="2:10" s="133" customFormat="1" ht="16.5" customHeight="1" x14ac:dyDescent="0.25">
      <c r="B48" s="155" t="s">
        <v>279</v>
      </c>
      <c r="C48" s="156" t="s">
        <v>293</v>
      </c>
      <c r="D48" s="157" t="s">
        <v>214</v>
      </c>
      <c r="E48" s="158" t="s">
        <v>234</v>
      </c>
      <c r="F48" s="159">
        <v>10.07</v>
      </c>
      <c r="G48" s="134" t="s">
        <v>233</v>
      </c>
      <c r="H48" s="134">
        <v>0.25</v>
      </c>
      <c r="I48" s="160">
        <v>3.57</v>
      </c>
      <c r="J48" s="161">
        <v>17697</v>
      </c>
    </row>
    <row r="49" spans="2:10" s="133" customFormat="1" ht="16.5" customHeight="1" x14ac:dyDescent="0.25">
      <c r="B49" s="155" t="s">
        <v>280</v>
      </c>
      <c r="C49" s="156" t="s">
        <v>188</v>
      </c>
      <c r="D49" s="157" t="s">
        <v>213</v>
      </c>
      <c r="E49" s="158" t="s">
        <v>64</v>
      </c>
      <c r="F49" s="164">
        <v>28</v>
      </c>
      <c r="G49" s="134" t="s">
        <v>232</v>
      </c>
      <c r="H49" s="163">
        <v>0.25</v>
      </c>
      <c r="I49" s="165">
        <v>4.1900000000000004</v>
      </c>
      <c r="J49" s="161">
        <v>17697</v>
      </c>
    </row>
    <row r="50" spans="2:10" s="133" customFormat="1" ht="16.5" customHeight="1" x14ac:dyDescent="0.25">
      <c r="B50" s="155" t="s">
        <v>281</v>
      </c>
      <c r="C50" s="156" t="s">
        <v>297</v>
      </c>
      <c r="D50" s="157" t="s">
        <v>212</v>
      </c>
      <c r="E50" s="158" t="s">
        <v>64</v>
      </c>
      <c r="F50" s="159">
        <v>26</v>
      </c>
      <c r="G50" s="134" t="s">
        <v>232</v>
      </c>
      <c r="H50" s="134">
        <v>0.25</v>
      </c>
      <c r="I50" s="160">
        <v>4.1900000000000004</v>
      </c>
      <c r="J50" s="161">
        <v>17697</v>
      </c>
    </row>
    <row r="51" spans="2:10" s="133" customFormat="1" ht="16.5" customHeight="1" x14ac:dyDescent="0.25">
      <c r="B51" s="155" t="s">
        <v>282</v>
      </c>
      <c r="C51" s="156" t="s">
        <v>189</v>
      </c>
      <c r="D51" s="157" t="s">
        <v>214</v>
      </c>
      <c r="E51" s="158" t="s">
        <v>64</v>
      </c>
      <c r="F51" s="159">
        <v>4</v>
      </c>
      <c r="G51" s="134" t="s">
        <v>233</v>
      </c>
      <c r="H51" s="134">
        <v>0.25</v>
      </c>
      <c r="I51" s="160">
        <v>3.45</v>
      </c>
      <c r="J51" s="161">
        <v>17697</v>
      </c>
    </row>
    <row r="52" spans="2:10" s="133" customFormat="1" ht="16.5" customHeight="1" x14ac:dyDescent="0.25">
      <c r="B52" s="155" t="s">
        <v>279</v>
      </c>
      <c r="C52" s="156" t="s">
        <v>190</v>
      </c>
      <c r="D52" s="157" t="s">
        <v>216</v>
      </c>
      <c r="E52" s="158"/>
      <c r="F52" s="159"/>
      <c r="G52" s="168">
        <v>4</v>
      </c>
      <c r="H52" s="163">
        <v>1</v>
      </c>
      <c r="I52" s="160">
        <v>2.89</v>
      </c>
      <c r="J52" s="161">
        <v>17697</v>
      </c>
    </row>
    <row r="53" spans="2:10" s="133" customFormat="1" ht="16.5" customHeight="1" x14ac:dyDescent="0.25">
      <c r="B53" s="155" t="s">
        <v>280</v>
      </c>
      <c r="C53" s="156" t="s">
        <v>191</v>
      </c>
      <c r="D53" s="157" t="s">
        <v>217</v>
      </c>
      <c r="E53" s="158"/>
      <c r="F53" s="164"/>
      <c r="G53" s="168">
        <v>4</v>
      </c>
      <c r="H53" s="134">
        <v>1</v>
      </c>
      <c r="I53" s="165">
        <v>2.89</v>
      </c>
      <c r="J53" s="161">
        <v>17697</v>
      </c>
    </row>
    <row r="54" spans="2:10" s="133" customFormat="1" ht="16.5" customHeight="1" x14ac:dyDescent="0.25">
      <c r="B54" s="155" t="s">
        <v>281</v>
      </c>
      <c r="C54" s="156" t="s">
        <v>192</v>
      </c>
      <c r="D54" s="157" t="s">
        <v>247</v>
      </c>
      <c r="E54" s="158"/>
      <c r="F54" s="164"/>
      <c r="G54" s="168">
        <v>2</v>
      </c>
      <c r="H54" s="163">
        <v>1.5</v>
      </c>
      <c r="I54" s="165">
        <v>2.81</v>
      </c>
      <c r="J54" s="161">
        <v>17697</v>
      </c>
    </row>
    <row r="55" spans="2:10" s="133" customFormat="1" ht="16.5" customHeight="1" x14ac:dyDescent="0.25">
      <c r="B55" s="155" t="s">
        <v>282</v>
      </c>
      <c r="C55" s="156" t="s">
        <v>193</v>
      </c>
      <c r="D55" s="157" t="s">
        <v>247</v>
      </c>
      <c r="E55" s="158"/>
      <c r="F55" s="164"/>
      <c r="G55" s="168">
        <v>2</v>
      </c>
      <c r="H55" s="163">
        <v>1.5</v>
      </c>
      <c r="I55" s="165">
        <v>2.81</v>
      </c>
      <c r="J55" s="161">
        <v>17697</v>
      </c>
    </row>
    <row r="56" spans="2:10" s="133" customFormat="1" ht="16.5" customHeight="1" x14ac:dyDescent="0.25">
      <c r="B56" s="155" t="s">
        <v>283</v>
      </c>
      <c r="C56" s="156" t="s">
        <v>180</v>
      </c>
      <c r="D56" s="157" t="s">
        <v>247</v>
      </c>
      <c r="E56" s="158"/>
      <c r="F56" s="164"/>
      <c r="G56" s="168">
        <v>2</v>
      </c>
      <c r="H56" s="163">
        <v>1.5</v>
      </c>
      <c r="I56" s="165">
        <v>2.81</v>
      </c>
      <c r="J56" s="161">
        <v>17697</v>
      </c>
    </row>
    <row r="57" spans="2:10" s="133" customFormat="1" ht="16.5" customHeight="1" x14ac:dyDescent="0.25">
      <c r="B57" s="155" t="s">
        <v>284</v>
      </c>
      <c r="C57" s="156" t="s">
        <v>194</v>
      </c>
      <c r="D57" s="157" t="s">
        <v>247</v>
      </c>
      <c r="E57" s="158"/>
      <c r="F57" s="164"/>
      <c r="G57" s="168">
        <v>2</v>
      </c>
      <c r="H57" s="163">
        <v>1.5</v>
      </c>
      <c r="I57" s="165">
        <v>2.81</v>
      </c>
      <c r="J57" s="161">
        <v>17697</v>
      </c>
    </row>
    <row r="58" spans="2:10" s="133" customFormat="1" ht="16.5" customHeight="1" x14ac:dyDescent="0.25">
      <c r="B58" s="155" t="s">
        <v>285</v>
      </c>
      <c r="C58" s="156" t="s">
        <v>195</v>
      </c>
      <c r="D58" s="157" t="s">
        <v>247</v>
      </c>
      <c r="E58" s="158"/>
      <c r="F58" s="164"/>
      <c r="G58" s="168">
        <v>2</v>
      </c>
      <c r="H58" s="163">
        <v>1.5</v>
      </c>
      <c r="I58" s="165">
        <v>2.81</v>
      </c>
      <c r="J58" s="161">
        <v>17697</v>
      </c>
    </row>
    <row r="59" spans="2:10" s="133" customFormat="1" ht="16.5" customHeight="1" x14ac:dyDescent="0.25">
      <c r="B59" s="155" t="s">
        <v>286</v>
      </c>
      <c r="C59" s="156" t="s">
        <v>196</v>
      </c>
      <c r="D59" s="157" t="s">
        <v>247</v>
      </c>
      <c r="E59" s="158"/>
      <c r="F59" s="164"/>
      <c r="G59" s="168">
        <v>2</v>
      </c>
      <c r="H59" s="163">
        <v>1.5</v>
      </c>
      <c r="I59" s="165">
        <v>2.81</v>
      </c>
      <c r="J59" s="161">
        <v>17697</v>
      </c>
    </row>
    <row r="60" spans="2:10" s="133" customFormat="1" ht="16.5" customHeight="1" x14ac:dyDescent="0.25">
      <c r="B60" s="155" t="s">
        <v>287</v>
      </c>
      <c r="C60" s="156" t="s">
        <v>197</v>
      </c>
      <c r="D60" s="157" t="s">
        <v>247</v>
      </c>
      <c r="E60" s="158"/>
      <c r="F60" s="164"/>
      <c r="G60" s="168">
        <v>2</v>
      </c>
      <c r="H60" s="163">
        <v>1.5</v>
      </c>
      <c r="I60" s="165">
        <v>2.81</v>
      </c>
      <c r="J60" s="161">
        <v>17697</v>
      </c>
    </row>
    <row r="61" spans="2:10" s="133" customFormat="1" ht="16.5" customHeight="1" x14ac:dyDescent="0.25">
      <c r="B61" s="155" t="s">
        <v>288</v>
      </c>
      <c r="C61" s="156" t="s">
        <v>198</v>
      </c>
      <c r="D61" s="157" t="s">
        <v>218</v>
      </c>
      <c r="E61" s="158"/>
      <c r="F61" s="159"/>
      <c r="G61" s="168">
        <v>2</v>
      </c>
      <c r="H61" s="134">
        <v>1</v>
      </c>
      <c r="I61" s="165">
        <v>2.81</v>
      </c>
      <c r="J61" s="161">
        <v>17697</v>
      </c>
    </row>
    <row r="62" spans="2:10" s="133" customFormat="1" ht="16.5" customHeight="1" x14ac:dyDescent="0.25">
      <c r="B62" s="155" t="s">
        <v>289</v>
      </c>
      <c r="C62" s="156" t="s">
        <v>199</v>
      </c>
      <c r="D62" s="157" t="s">
        <v>218</v>
      </c>
      <c r="E62" s="158"/>
      <c r="F62" s="159"/>
      <c r="G62" s="168">
        <v>2</v>
      </c>
      <c r="H62" s="134">
        <v>1</v>
      </c>
      <c r="I62" s="165">
        <v>2.81</v>
      </c>
      <c r="J62" s="161">
        <v>17697</v>
      </c>
    </row>
    <row r="63" spans="2:10" s="133" customFormat="1" ht="16.5" customHeight="1" x14ac:dyDescent="0.25">
      <c r="B63" s="155" t="s">
        <v>290</v>
      </c>
      <c r="C63" s="169" t="s">
        <v>180</v>
      </c>
      <c r="D63" s="170" t="s">
        <v>219</v>
      </c>
      <c r="E63" s="158"/>
      <c r="F63" s="164"/>
      <c r="G63" s="168">
        <v>2</v>
      </c>
      <c r="H63" s="163">
        <v>1</v>
      </c>
      <c r="I63" s="165">
        <v>2.81</v>
      </c>
      <c r="J63" s="161">
        <v>17697</v>
      </c>
    </row>
    <row r="64" spans="2:10" s="133" customFormat="1" ht="16.5" customHeight="1" x14ac:dyDescent="0.25">
      <c r="B64" s="155" t="s">
        <v>291</v>
      </c>
      <c r="C64" s="169" t="s">
        <v>312</v>
      </c>
      <c r="D64" s="170" t="s">
        <v>220</v>
      </c>
      <c r="E64" s="158"/>
      <c r="F64" s="164"/>
      <c r="G64" s="168">
        <v>1</v>
      </c>
      <c r="H64" s="163">
        <v>1</v>
      </c>
      <c r="I64" s="165">
        <v>2.77</v>
      </c>
      <c r="J64" s="161">
        <v>17697</v>
      </c>
    </row>
    <row r="65" spans="2:18" s="133" customFormat="1" ht="16.5" customHeight="1" x14ac:dyDescent="0.25">
      <c r="B65" s="155" t="s">
        <v>292</v>
      </c>
      <c r="C65" s="156" t="s">
        <v>180</v>
      </c>
      <c r="D65" s="170" t="s">
        <v>220</v>
      </c>
      <c r="E65" s="158"/>
      <c r="F65" s="164"/>
      <c r="G65" s="168">
        <v>1</v>
      </c>
      <c r="H65" s="163">
        <v>2</v>
      </c>
      <c r="I65" s="165">
        <v>2.77</v>
      </c>
      <c r="J65" s="161">
        <v>17697</v>
      </c>
    </row>
    <row r="66" spans="2:18" s="140" customFormat="1" ht="16.5" customHeight="1" x14ac:dyDescent="0.2">
      <c r="B66" s="135"/>
      <c r="C66" s="136" t="s">
        <v>236</v>
      </c>
      <c r="D66" s="137"/>
      <c r="E66" s="138"/>
      <c r="F66" s="137"/>
      <c r="G66" s="137"/>
      <c r="H66" s="121">
        <f>SUM(H17:H65)</f>
        <v>43.5</v>
      </c>
      <c r="I66" s="121"/>
      <c r="J66" s="121"/>
    </row>
    <row r="67" spans="2:18" s="140" customFormat="1" ht="16.5" customHeight="1" x14ac:dyDescent="0.25">
      <c r="B67" s="135"/>
      <c r="C67" s="136"/>
      <c r="D67" s="152" t="s">
        <v>242</v>
      </c>
      <c r="E67" s="138"/>
      <c r="F67" s="137"/>
      <c r="G67" s="134"/>
      <c r="H67" s="121"/>
      <c r="I67" s="141"/>
      <c r="J67" s="141"/>
    </row>
    <row r="68" spans="2:18" s="140" customFormat="1" ht="16.5" customHeight="1" x14ac:dyDescent="0.2">
      <c r="B68" s="135"/>
      <c r="C68" s="136" t="s">
        <v>237</v>
      </c>
      <c r="D68" s="137"/>
      <c r="E68" s="138"/>
      <c r="F68" s="137"/>
      <c r="G68" s="137"/>
      <c r="H68" s="121">
        <v>73.06</v>
      </c>
      <c r="I68" s="142"/>
      <c r="J68" s="142"/>
    </row>
    <row r="69" spans="2:18" s="140" customFormat="1" ht="16.5" customHeight="1" x14ac:dyDescent="0.2">
      <c r="B69" s="135"/>
      <c r="C69" s="136" t="s">
        <v>238</v>
      </c>
      <c r="D69" s="137"/>
      <c r="E69" s="138"/>
      <c r="F69" s="137"/>
      <c r="G69" s="137"/>
      <c r="H69" s="122">
        <f>H66+H67+H68</f>
        <v>116.56</v>
      </c>
      <c r="I69" s="142"/>
      <c r="J69" s="142"/>
    </row>
    <row r="70" spans="2:18" s="140" customFormat="1" ht="16.5" customHeight="1" x14ac:dyDescent="0.2">
      <c r="B70" s="143"/>
      <c r="C70" s="144"/>
      <c r="D70" s="145"/>
      <c r="E70" s="126"/>
      <c r="F70" s="145"/>
      <c r="G70" s="145"/>
      <c r="H70" s="146"/>
      <c r="I70" s="147"/>
      <c r="J70" s="147"/>
      <c r="K70" s="125"/>
      <c r="L70" s="125"/>
      <c r="M70" s="125"/>
      <c r="N70" s="126"/>
      <c r="O70" s="123"/>
      <c r="P70" s="123"/>
      <c r="Q70" s="123"/>
      <c r="R70" s="139"/>
    </row>
    <row r="71" spans="2:18" s="140" customFormat="1" ht="16.5" customHeight="1" x14ac:dyDescent="0.2">
      <c r="B71" s="143"/>
      <c r="C71" s="144"/>
      <c r="D71" s="145"/>
      <c r="E71" s="126"/>
      <c r="F71" s="145"/>
      <c r="G71" s="145"/>
      <c r="H71" s="146"/>
      <c r="I71" s="147"/>
      <c r="J71" s="147"/>
      <c r="K71" s="125"/>
      <c r="L71" s="125"/>
      <c r="M71" s="125"/>
      <c r="N71" s="126"/>
      <c r="O71" s="123"/>
      <c r="P71" s="123"/>
      <c r="Q71" s="123"/>
      <c r="R71" s="139"/>
    </row>
    <row r="72" spans="2:18" ht="17.25" customHeight="1" x14ac:dyDescent="0.3">
      <c r="C72" s="148" t="s">
        <v>163</v>
      </c>
      <c r="D72" s="148"/>
      <c r="F72" s="148" t="s">
        <v>178</v>
      </c>
      <c r="G72" s="148"/>
      <c r="H72" s="148"/>
      <c r="I72" s="148"/>
      <c r="J72" s="148"/>
      <c r="K72" s="148"/>
      <c r="L72" s="148"/>
      <c r="M72" s="148"/>
      <c r="N72" s="149"/>
    </row>
    <row r="73" spans="2:18" ht="27" customHeight="1" x14ac:dyDescent="0.3"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9"/>
    </row>
    <row r="74" spans="2:18" s="124" customFormat="1" ht="18.75" x14ac:dyDescent="0.3">
      <c r="C74" s="124" t="s">
        <v>239</v>
      </c>
    </row>
    <row r="75" spans="2:18" ht="18.75" x14ac:dyDescent="0.3">
      <c r="D75" s="119"/>
      <c r="E75" s="119"/>
      <c r="F75" s="119"/>
      <c r="G75" s="119"/>
      <c r="H75" s="131"/>
      <c r="I75" s="132"/>
      <c r="J75" s="132"/>
      <c r="K75" s="119"/>
      <c r="L75" s="119"/>
      <c r="M75" s="119"/>
      <c r="N75" s="119"/>
    </row>
    <row r="76" spans="2:18" x14ac:dyDescent="0.2">
      <c r="H76" s="120"/>
      <c r="I76" s="120"/>
      <c r="J76" s="120"/>
    </row>
    <row r="77" spans="2:18" x14ac:dyDescent="0.2">
      <c r="H77" s="120"/>
      <c r="I77" s="120"/>
      <c r="J77" s="120"/>
    </row>
    <row r="78" spans="2:18" ht="18.75" x14ac:dyDescent="0.3">
      <c r="D78" s="119"/>
      <c r="E78" s="119"/>
      <c r="F78" s="119"/>
      <c r="G78" s="119"/>
      <c r="H78" s="131"/>
      <c r="I78" s="132"/>
      <c r="J78" s="132"/>
      <c r="K78" s="119"/>
      <c r="L78" s="119"/>
      <c r="M78" s="119"/>
      <c r="N78" s="119"/>
    </row>
  </sheetData>
  <mergeCells count="12">
    <mergeCell ref="E4:K4"/>
    <mergeCell ref="J14:J16"/>
    <mergeCell ref="B10:J10"/>
    <mergeCell ref="B14:B16"/>
    <mergeCell ref="C14:C16"/>
    <mergeCell ref="D14:D16"/>
    <mergeCell ref="F14:F16"/>
    <mergeCell ref="E14:E16"/>
    <mergeCell ref="G14:G16"/>
    <mergeCell ref="H14:H16"/>
    <mergeCell ref="I14:I16"/>
    <mergeCell ref="E11:I11"/>
  </mergeCells>
  <pageMargins left="0.39370078740157483" right="0" top="0.35433070866141736" bottom="0.35433070866141736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154"/>
  <sheetViews>
    <sheetView tabSelected="1" workbookViewId="0">
      <selection activeCell="H10" sqref="H10"/>
    </sheetView>
  </sheetViews>
  <sheetFormatPr defaultRowHeight="12" customHeight="1" x14ac:dyDescent="0.2"/>
  <cols>
    <col min="1" max="1" width="3.7109375" style="322" customWidth="1"/>
    <col min="2" max="2" width="40" style="324" customWidth="1"/>
    <col min="3" max="3" width="9.42578125" style="324" customWidth="1"/>
    <col min="4" max="4" width="12.140625" style="324" customWidth="1"/>
    <col min="5" max="5" width="7" style="324" customWidth="1"/>
    <col min="6" max="6" width="7.140625" style="324" customWidth="1"/>
    <col min="7" max="7" width="7" style="323" customWidth="1"/>
    <col min="8" max="8" width="7.5703125" style="323" customWidth="1"/>
    <col min="9" max="9" width="6.5703125" style="315" customWidth="1"/>
    <col min="10" max="10" width="4.7109375" style="315" customWidth="1"/>
    <col min="11" max="11" width="5" style="315" customWidth="1"/>
    <col min="12" max="12" width="5.5703125" style="315" customWidth="1"/>
    <col min="13" max="14" width="5.28515625" style="319" customWidth="1"/>
    <col min="15" max="16" width="5.85546875" style="319" customWidth="1"/>
    <col min="17" max="17" width="6.140625" style="320" customWidth="1"/>
    <col min="18" max="18" width="9.85546875" style="315" customWidth="1"/>
    <col min="19" max="19" width="10.42578125" style="315" customWidth="1"/>
    <col min="20" max="20" width="6.28515625" style="315" customWidth="1"/>
    <col min="21" max="21" width="4.85546875" style="319" customWidth="1"/>
    <col min="22" max="22" width="5.5703125" style="319" customWidth="1"/>
    <col min="23" max="23" width="5.42578125" style="319" customWidth="1"/>
    <col min="24" max="24" width="10.28515625" style="320" customWidth="1"/>
    <col min="25" max="25" width="9.85546875" style="320" customWidth="1"/>
    <col min="26" max="26" width="9" style="320" customWidth="1"/>
    <col min="27" max="27" width="7.7109375" style="320" customWidth="1"/>
    <col min="28" max="28" width="5.42578125" style="321" customWidth="1"/>
    <col min="29" max="29" width="9.5703125" style="321" customWidth="1"/>
    <col min="30" max="30" width="10" style="315" customWidth="1"/>
    <col min="31" max="31" width="9.85546875" style="319" customWidth="1"/>
    <col min="32" max="33" width="11" style="315" customWidth="1"/>
    <col min="34" max="34" width="12.5703125" style="315" customWidth="1"/>
    <col min="35" max="35" width="12.7109375" style="315" customWidth="1"/>
    <col min="36" max="49" width="9.140625" style="315"/>
    <col min="50" max="16384" width="9.140625" style="323"/>
  </cols>
  <sheetData>
    <row r="1" spans="1:49" s="2" customFormat="1" ht="20.25" x14ac:dyDescent="0.3">
      <c r="A1" s="325"/>
      <c r="B1" s="178"/>
      <c r="C1" s="178"/>
      <c r="D1" s="178"/>
      <c r="E1" s="178"/>
      <c r="F1" s="178"/>
      <c r="G1" s="174" t="s">
        <v>299</v>
      </c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8"/>
      <c r="S1" s="178"/>
      <c r="T1" s="178"/>
      <c r="U1" s="341"/>
      <c r="V1" s="342"/>
      <c r="W1" s="342"/>
      <c r="X1" s="343"/>
      <c r="Y1" s="344"/>
      <c r="Z1" s="345"/>
      <c r="AA1" s="345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</row>
    <row r="2" spans="1:49" s="2" customFormat="1" ht="18.75" x14ac:dyDescent="0.3">
      <c r="A2" s="325"/>
      <c r="B2" s="326"/>
      <c r="C2" s="326"/>
      <c r="D2" s="327"/>
      <c r="E2" s="327"/>
      <c r="F2" s="327"/>
      <c r="G2" s="174" t="s">
        <v>317</v>
      </c>
      <c r="H2" s="174"/>
      <c r="I2" s="174"/>
      <c r="J2" s="174"/>
      <c r="K2" s="420" t="s">
        <v>318</v>
      </c>
      <c r="L2" s="420"/>
      <c r="M2" s="420"/>
      <c r="N2" s="420"/>
      <c r="O2" s="420"/>
      <c r="P2" s="420"/>
      <c r="Q2" s="420"/>
      <c r="R2" s="332"/>
      <c r="S2" s="332"/>
      <c r="T2" s="332"/>
      <c r="U2" s="346"/>
      <c r="V2" s="346"/>
      <c r="W2" s="228"/>
      <c r="X2" s="228"/>
      <c r="Y2" s="347"/>
      <c r="Z2" s="345"/>
      <c r="AA2" s="345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</row>
    <row r="3" spans="1:49" s="2" customFormat="1" ht="18.75" x14ac:dyDescent="0.3">
      <c r="A3" s="325"/>
      <c r="B3" s="326"/>
      <c r="C3" s="326"/>
      <c r="D3" s="327"/>
      <c r="E3" s="327"/>
      <c r="F3" s="327"/>
      <c r="G3" s="459" t="s">
        <v>319</v>
      </c>
      <c r="H3" s="459"/>
      <c r="I3" s="459"/>
      <c r="J3" s="459"/>
      <c r="K3" s="459"/>
      <c r="L3" s="459"/>
      <c r="M3" s="459"/>
      <c r="N3" s="459"/>
      <c r="O3" s="459"/>
      <c r="P3" s="175"/>
      <c r="Q3" s="175"/>
      <c r="R3" s="333"/>
      <c r="S3" s="333"/>
      <c r="T3" s="333"/>
      <c r="U3" s="346"/>
      <c r="V3" s="346"/>
      <c r="W3" s="228"/>
      <c r="X3" s="228"/>
      <c r="Y3" s="347"/>
      <c r="Z3" s="345"/>
      <c r="AA3" s="345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</row>
    <row r="4" spans="1:49" s="2" customFormat="1" ht="18.75" x14ac:dyDescent="0.3">
      <c r="A4" s="325"/>
      <c r="B4" s="178"/>
      <c r="C4" s="178"/>
      <c r="D4" s="328"/>
      <c r="E4" s="328"/>
      <c r="F4" s="328"/>
      <c r="G4" s="456" t="s">
        <v>320</v>
      </c>
      <c r="H4" s="456"/>
      <c r="I4" s="456"/>
      <c r="J4" s="456"/>
      <c r="K4" s="456"/>
      <c r="L4" s="456"/>
      <c r="M4" s="456"/>
      <c r="N4" s="456"/>
      <c r="O4" s="176"/>
      <c r="P4" s="176"/>
      <c r="Q4" s="176"/>
      <c r="R4" s="176"/>
      <c r="S4" s="176"/>
      <c r="T4" s="176"/>
      <c r="U4" s="346"/>
      <c r="V4" s="346"/>
      <c r="W4" s="228"/>
      <c r="X4" s="228"/>
      <c r="Y4" s="347"/>
      <c r="Z4" s="345"/>
      <c r="AA4" s="345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</row>
    <row r="5" spans="1:49" s="2" customFormat="1" ht="15.75" x14ac:dyDescent="0.25">
      <c r="A5" s="325"/>
      <c r="B5" s="178"/>
      <c r="C5" s="178"/>
      <c r="D5" s="178"/>
      <c r="E5" s="178"/>
      <c r="F5" s="329"/>
      <c r="G5" s="174" t="s">
        <v>301</v>
      </c>
      <c r="H5" s="174"/>
      <c r="I5" s="174"/>
      <c r="J5" s="177"/>
      <c r="K5" s="177"/>
      <c r="L5" s="177"/>
      <c r="M5" s="177" t="s">
        <v>321</v>
      </c>
      <c r="N5" s="179"/>
      <c r="O5" s="340"/>
      <c r="P5" s="180"/>
      <c r="Q5" s="180"/>
      <c r="R5" s="180"/>
      <c r="S5" s="180"/>
      <c r="T5" s="180"/>
      <c r="U5" s="457"/>
      <c r="V5" s="457"/>
      <c r="W5" s="457"/>
      <c r="X5" s="457"/>
      <c r="Y5" s="458"/>
      <c r="Z5" s="345"/>
      <c r="AA5" s="345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</row>
    <row r="6" spans="1:49" s="2" customFormat="1" ht="15.75" x14ac:dyDescent="0.25">
      <c r="A6" s="325"/>
      <c r="B6" s="178"/>
      <c r="C6" s="178"/>
      <c r="D6" s="178"/>
      <c r="E6" s="178"/>
      <c r="F6" s="178"/>
      <c r="G6" s="174"/>
      <c r="H6" s="174"/>
      <c r="I6" s="174"/>
      <c r="J6" s="174"/>
      <c r="K6" s="174"/>
      <c r="L6" s="174"/>
      <c r="M6" s="174"/>
      <c r="N6" s="174"/>
      <c r="O6" s="340"/>
      <c r="P6" s="180"/>
      <c r="Q6" s="180"/>
      <c r="R6" s="180"/>
      <c r="S6" s="180"/>
      <c r="T6" s="180"/>
      <c r="U6" s="457"/>
      <c r="V6" s="457"/>
      <c r="W6" s="457"/>
      <c r="X6" s="457"/>
      <c r="Y6" s="458"/>
      <c r="Z6" s="345"/>
      <c r="AA6" s="345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</row>
    <row r="7" spans="1:49" s="2" customFormat="1" ht="15.75" x14ac:dyDescent="0.25">
      <c r="A7" s="325"/>
      <c r="B7" s="178"/>
      <c r="C7" s="178"/>
      <c r="D7" s="178"/>
      <c r="E7" s="178"/>
      <c r="F7" s="178"/>
      <c r="G7" s="174" t="s">
        <v>302</v>
      </c>
      <c r="H7" s="174"/>
      <c r="I7" s="174"/>
      <c r="J7" s="174"/>
      <c r="K7" s="174"/>
      <c r="L7" s="179"/>
      <c r="M7" s="174"/>
      <c r="N7" s="174"/>
      <c r="O7" s="181"/>
      <c r="P7" s="181"/>
      <c r="Q7" s="181"/>
      <c r="R7" s="181"/>
      <c r="S7" s="181"/>
      <c r="T7" s="181"/>
      <c r="U7" s="346"/>
      <c r="V7" s="228"/>
      <c r="W7" s="228"/>
      <c r="X7" s="228"/>
      <c r="Y7" s="348"/>
      <c r="Z7" s="345"/>
      <c r="AA7" s="345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</row>
    <row r="8" spans="1:49" s="187" customFormat="1" ht="18.75" x14ac:dyDescent="0.3">
      <c r="A8" s="182"/>
      <c r="B8" s="183"/>
      <c r="C8" s="184"/>
      <c r="D8" s="183"/>
      <c r="E8" s="183"/>
      <c r="F8" s="185"/>
      <c r="G8" s="174"/>
      <c r="H8" s="174"/>
      <c r="I8" s="174"/>
      <c r="J8" s="174"/>
      <c r="K8" s="174"/>
      <c r="L8" s="186"/>
      <c r="M8" s="186"/>
      <c r="N8" s="186"/>
      <c r="O8" s="176"/>
      <c r="P8" s="176"/>
      <c r="Q8" s="176"/>
      <c r="R8" s="176"/>
      <c r="S8" s="176"/>
      <c r="T8" s="176"/>
      <c r="U8" s="346"/>
      <c r="V8" s="346"/>
      <c r="W8" s="228"/>
      <c r="X8" s="228"/>
      <c r="Y8" s="347"/>
      <c r="Z8" s="334"/>
      <c r="AA8" s="334"/>
    </row>
    <row r="9" spans="1:49" s="190" customFormat="1" ht="28.5" x14ac:dyDescent="0.4">
      <c r="A9" s="188"/>
      <c r="B9" s="191"/>
      <c r="C9" s="191"/>
      <c r="D9" s="191"/>
      <c r="E9" s="192" t="s">
        <v>324</v>
      </c>
      <c r="F9" s="193"/>
      <c r="G9" s="193"/>
      <c r="H9" s="193"/>
      <c r="I9" s="194"/>
      <c r="J9" s="194"/>
      <c r="K9" s="194"/>
      <c r="L9" s="194"/>
      <c r="M9" s="194"/>
      <c r="N9" s="195"/>
      <c r="O9" s="195"/>
      <c r="P9" s="195"/>
      <c r="Q9" s="196"/>
      <c r="R9" s="195"/>
      <c r="S9" s="195"/>
      <c r="T9" s="195"/>
      <c r="U9" s="195"/>
      <c r="V9" s="335"/>
      <c r="W9" s="335"/>
      <c r="X9" s="335"/>
      <c r="Y9" s="227"/>
      <c r="Z9" s="227"/>
      <c r="AA9" s="228"/>
      <c r="AB9" s="228"/>
      <c r="AC9" s="347"/>
      <c r="AD9" s="349"/>
      <c r="AE9" s="34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</row>
    <row r="10" spans="1:49" s="190" customFormat="1" ht="28.5" x14ac:dyDescent="0.4">
      <c r="A10" s="191"/>
      <c r="B10" s="191"/>
      <c r="C10" s="191"/>
      <c r="D10" s="191"/>
      <c r="E10" s="191"/>
      <c r="F10" s="198" t="s">
        <v>326</v>
      </c>
      <c r="G10" s="192"/>
      <c r="H10" s="192"/>
      <c r="I10" s="192"/>
      <c r="J10" s="192"/>
      <c r="K10" s="192"/>
      <c r="L10" s="195"/>
      <c r="M10" s="195"/>
      <c r="N10" s="194"/>
      <c r="O10" s="194"/>
      <c r="P10" s="194"/>
      <c r="Q10" s="199"/>
      <c r="R10" s="192"/>
      <c r="S10" s="192"/>
      <c r="T10" s="192"/>
      <c r="U10" s="192"/>
      <c r="V10" s="336"/>
      <c r="W10" s="336"/>
      <c r="X10" s="336"/>
      <c r="Y10" s="227"/>
      <c r="Z10" s="227"/>
      <c r="AA10" s="228"/>
      <c r="AB10" s="228"/>
      <c r="AC10" s="347"/>
      <c r="AD10" s="349"/>
      <c r="AE10" s="34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</row>
    <row r="11" spans="1:49" s="190" customFormat="1" ht="21" customHeight="1" x14ac:dyDescent="0.4">
      <c r="A11" s="191"/>
      <c r="B11" s="191"/>
      <c r="C11" s="191"/>
      <c r="D11" s="191"/>
      <c r="E11" s="191"/>
      <c r="F11" s="200"/>
      <c r="G11" s="198"/>
      <c r="H11" s="200"/>
      <c r="I11" s="200"/>
      <c r="J11" s="200"/>
      <c r="K11" s="194"/>
      <c r="L11" s="194"/>
      <c r="M11" s="201"/>
      <c r="N11" s="202"/>
      <c r="O11" s="202"/>
      <c r="P11" s="202"/>
      <c r="Q11" s="202"/>
      <c r="R11" s="202"/>
      <c r="S11" s="202"/>
      <c r="T11" s="202"/>
      <c r="U11" s="202"/>
      <c r="V11" s="337"/>
      <c r="W11" s="337"/>
      <c r="X11" s="337"/>
      <c r="Y11" s="227"/>
      <c r="Z11" s="227"/>
      <c r="AA11" s="228"/>
      <c r="AB11" s="228"/>
      <c r="AC11" s="347"/>
      <c r="AD11" s="349"/>
      <c r="AE11" s="34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</row>
    <row r="12" spans="1:49" s="190" customFormat="1" ht="28.5" customHeight="1" x14ac:dyDescent="0.4">
      <c r="A12" s="191"/>
      <c r="B12" s="191"/>
      <c r="C12" s="419" t="s">
        <v>327</v>
      </c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196"/>
      <c r="R12" s="195"/>
      <c r="S12" s="195"/>
      <c r="T12" s="195"/>
      <c r="U12" s="195"/>
      <c r="V12" s="335"/>
      <c r="W12" s="335"/>
      <c r="X12" s="335"/>
      <c r="Y12" s="227"/>
      <c r="Z12" s="227"/>
      <c r="AA12" s="228"/>
      <c r="AB12" s="228"/>
      <c r="AC12" s="347"/>
      <c r="AD12" s="349"/>
      <c r="AE12" s="34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</row>
    <row r="13" spans="1:49" s="190" customFormat="1" ht="28.5" x14ac:dyDescent="0.4">
      <c r="A13" s="191"/>
      <c r="B13" s="191"/>
      <c r="C13" s="203" t="s">
        <v>328</v>
      </c>
      <c r="D13" s="204"/>
      <c r="E13" s="204"/>
      <c r="F13" s="204"/>
      <c r="G13" s="204"/>
      <c r="H13" s="204"/>
      <c r="I13" s="204"/>
      <c r="J13" s="204"/>
      <c r="K13" s="204"/>
      <c r="L13" s="195"/>
      <c r="M13" s="195"/>
      <c r="N13" s="195"/>
      <c r="O13" s="195"/>
      <c r="P13" s="196"/>
      <c r="R13" s="195"/>
      <c r="S13" s="195"/>
      <c r="T13" s="195"/>
      <c r="U13" s="195"/>
      <c r="V13" s="335"/>
      <c r="W13" s="335"/>
      <c r="X13" s="335"/>
      <c r="Y13" s="227"/>
      <c r="Z13" s="227"/>
      <c r="AA13" s="228"/>
      <c r="AB13" s="228"/>
      <c r="AC13" s="347"/>
      <c r="AD13" s="349"/>
      <c r="AE13" s="34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</row>
    <row r="14" spans="1:49" s="190" customFormat="1" ht="28.5" x14ac:dyDescent="0.4">
      <c r="A14" s="191"/>
      <c r="B14" s="191"/>
      <c r="C14" s="203"/>
      <c r="D14" s="205"/>
      <c r="E14" s="206"/>
      <c r="F14" s="205" t="s">
        <v>329</v>
      </c>
      <c r="G14" s="205"/>
      <c r="H14" s="205"/>
      <c r="I14" s="207"/>
      <c r="J14" s="207"/>
      <c r="K14" s="206"/>
      <c r="L14" s="195"/>
      <c r="M14" s="195"/>
      <c r="N14" s="195"/>
      <c r="O14" s="195"/>
      <c r="P14" s="196"/>
      <c r="R14" s="195"/>
      <c r="S14" s="195"/>
      <c r="T14" s="195"/>
      <c r="U14" s="195"/>
      <c r="V14" s="335"/>
      <c r="W14" s="335"/>
      <c r="X14" s="335"/>
      <c r="Y14" s="227"/>
      <c r="Z14" s="227"/>
      <c r="AA14" s="228"/>
      <c r="AB14" s="228"/>
      <c r="AC14" s="347"/>
      <c r="AD14" s="349"/>
      <c r="AE14" s="34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</row>
    <row r="15" spans="1:49" s="190" customFormat="1" ht="14.25" customHeight="1" x14ac:dyDescent="0.4">
      <c r="A15" s="191"/>
      <c r="B15" s="191"/>
      <c r="C15" s="191"/>
      <c r="D15" s="191"/>
      <c r="E15" s="198"/>
      <c r="F15" s="200"/>
      <c r="G15" s="200"/>
      <c r="H15" s="200"/>
      <c r="I15" s="194"/>
      <c r="J15" s="194"/>
      <c r="K15" s="201"/>
      <c r="L15" s="195"/>
      <c r="M15" s="195"/>
      <c r="N15" s="195"/>
      <c r="O15" s="195"/>
      <c r="P15" s="196"/>
      <c r="R15" s="195"/>
      <c r="S15" s="195"/>
      <c r="T15" s="195"/>
      <c r="U15" s="195"/>
      <c r="V15" s="335"/>
      <c r="W15" s="335"/>
      <c r="X15" s="335"/>
      <c r="Y15" s="227"/>
      <c r="Z15" s="227"/>
      <c r="AA15" s="228"/>
      <c r="AB15" s="228"/>
      <c r="AC15" s="347"/>
      <c r="AD15" s="349"/>
      <c r="AE15" s="34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</row>
    <row r="16" spans="1:49" s="190" customFormat="1" ht="21" customHeight="1" x14ac:dyDescent="0.4">
      <c r="A16" s="191"/>
      <c r="B16" s="197"/>
      <c r="C16" s="191"/>
      <c r="D16" s="191"/>
      <c r="E16" s="195"/>
      <c r="F16" s="195"/>
      <c r="G16" s="208" t="s">
        <v>331</v>
      </c>
      <c r="H16" s="195"/>
      <c r="I16" s="195"/>
      <c r="J16" s="192"/>
      <c r="K16" s="192"/>
      <c r="L16" s="192"/>
      <c r="M16" s="192"/>
      <c r="N16" s="192"/>
      <c r="O16" s="192"/>
      <c r="P16" s="192"/>
      <c r="R16" s="195"/>
      <c r="S16" s="195"/>
      <c r="T16" s="195"/>
      <c r="U16" s="195"/>
      <c r="V16" s="335"/>
      <c r="W16" s="335"/>
      <c r="X16" s="335"/>
      <c r="Y16" s="227"/>
      <c r="Z16" s="227"/>
      <c r="AA16" s="228"/>
      <c r="AB16" s="228"/>
      <c r="AC16" s="347"/>
      <c r="AD16" s="349"/>
      <c r="AE16" s="34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</row>
    <row r="17" spans="1:49" s="190" customFormat="1" ht="15" customHeight="1" x14ac:dyDescent="0.4">
      <c r="A17" s="191"/>
      <c r="B17" s="197"/>
      <c r="C17" s="191"/>
      <c r="D17" s="191"/>
      <c r="E17" s="191"/>
      <c r="F17" s="195"/>
      <c r="G17" s="195"/>
      <c r="H17" s="195"/>
      <c r="I17" s="195"/>
      <c r="J17" s="195"/>
      <c r="K17" s="192"/>
      <c r="L17" s="192"/>
      <c r="M17" s="192"/>
      <c r="N17" s="192"/>
      <c r="O17" s="192"/>
      <c r="P17" s="192"/>
      <c r="Q17" s="192"/>
      <c r="R17" s="195"/>
      <c r="S17" s="195"/>
      <c r="T17" s="195"/>
      <c r="U17" s="195"/>
      <c r="V17" s="335"/>
      <c r="W17" s="335"/>
      <c r="X17" s="335"/>
      <c r="Y17" s="227"/>
      <c r="Z17" s="227"/>
      <c r="AA17" s="228"/>
      <c r="AB17" s="228"/>
      <c r="AC17" s="347"/>
      <c r="AD17" s="349"/>
      <c r="AE17" s="34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</row>
    <row r="18" spans="1:49" s="190" customFormat="1" ht="22.5" customHeight="1" x14ac:dyDescent="0.4">
      <c r="A18" s="191"/>
      <c r="B18" s="209" t="s">
        <v>332</v>
      </c>
      <c r="C18" s="191" t="s">
        <v>333</v>
      </c>
      <c r="D18" s="191"/>
      <c r="E18" s="191"/>
      <c r="F18" s="195"/>
      <c r="G18" s="195"/>
      <c r="H18" s="195"/>
      <c r="I18" s="195"/>
      <c r="J18" s="195"/>
      <c r="K18" s="192"/>
      <c r="L18" s="192"/>
      <c r="M18" s="192"/>
      <c r="N18" s="192"/>
      <c r="O18" s="192"/>
      <c r="P18" s="192"/>
      <c r="Q18" s="192"/>
      <c r="R18" s="195"/>
      <c r="S18" s="195"/>
      <c r="T18" s="195"/>
      <c r="U18" s="195"/>
      <c r="V18" s="335"/>
      <c r="W18" s="335"/>
      <c r="X18" s="335"/>
      <c r="Y18" s="227"/>
      <c r="Z18" s="227"/>
      <c r="AA18" s="228"/>
      <c r="AB18" s="228"/>
      <c r="AC18" s="347"/>
      <c r="AD18" s="349"/>
      <c r="AE18" s="34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89"/>
    </row>
    <row r="19" spans="1:49" s="190" customFormat="1" ht="15" customHeight="1" x14ac:dyDescent="0.4">
      <c r="A19" s="191"/>
      <c r="B19" s="197"/>
      <c r="C19" s="191"/>
      <c r="D19" s="191"/>
      <c r="E19" s="191"/>
      <c r="F19" s="195"/>
      <c r="G19" s="195"/>
      <c r="H19" s="195"/>
      <c r="I19" s="195"/>
      <c r="J19" s="195"/>
      <c r="K19" s="192"/>
      <c r="L19" s="192"/>
      <c r="M19" s="192"/>
      <c r="N19" s="192"/>
      <c r="O19" s="192"/>
      <c r="P19" s="192"/>
      <c r="Q19" s="192"/>
      <c r="R19" s="195"/>
      <c r="S19" s="195"/>
      <c r="T19" s="195"/>
      <c r="U19" s="195"/>
      <c r="V19" s="335"/>
      <c r="W19" s="335"/>
      <c r="X19" s="335"/>
      <c r="Y19" s="227"/>
      <c r="Z19" s="227"/>
      <c r="AA19" s="228"/>
      <c r="AB19" s="228"/>
      <c r="AC19" s="347"/>
      <c r="AD19" s="349"/>
      <c r="AE19" s="34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</row>
    <row r="20" spans="1:49" s="190" customFormat="1" ht="17.25" customHeight="1" x14ac:dyDescent="0.4">
      <c r="A20" s="191"/>
      <c r="B20" s="210" t="s">
        <v>334</v>
      </c>
      <c r="C20" s="210"/>
      <c r="D20" s="211">
        <v>32</v>
      </c>
      <c r="E20" s="212"/>
      <c r="F20" s="212"/>
      <c r="G20" s="213"/>
      <c r="H20" s="212"/>
      <c r="I20" s="213"/>
      <c r="J20" s="213"/>
      <c r="K20" s="200"/>
      <c r="L20" s="198"/>
      <c r="M20" s="200"/>
      <c r="N20" s="200"/>
      <c r="O20" s="200"/>
      <c r="P20" s="200"/>
      <c r="Q20" s="194"/>
      <c r="R20" s="194"/>
      <c r="S20" s="214"/>
      <c r="T20" s="214"/>
      <c r="U20" s="214"/>
      <c r="V20" s="214"/>
      <c r="W20" s="214"/>
      <c r="X20" s="214"/>
      <c r="Y20" s="227"/>
      <c r="Z20" s="227"/>
      <c r="AA20" s="228"/>
      <c r="AB20" s="228"/>
      <c r="AC20" s="347"/>
      <c r="AD20" s="349"/>
      <c r="AE20" s="34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</row>
    <row r="21" spans="1:49" s="187" customFormat="1" ht="12.75" customHeight="1" x14ac:dyDescent="0.3">
      <c r="A21" s="215"/>
      <c r="B21" s="210"/>
      <c r="C21" s="210"/>
      <c r="D21" s="216"/>
      <c r="E21" s="217"/>
      <c r="F21" s="217"/>
      <c r="G21" s="217"/>
      <c r="H21" s="217"/>
      <c r="I21" s="218"/>
      <c r="J21" s="217"/>
      <c r="K21" s="213"/>
      <c r="L21" s="213"/>
      <c r="M21" s="213"/>
      <c r="N21" s="219"/>
      <c r="O21" s="219"/>
      <c r="P21" s="219"/>
      <c r="Q21" s="219"/>
      <c r="R21" s="219"/>
      <c r="S21" s="220"/>
      <c r="T21" s="220"/>
      <c r="U21" s="220"/>
      <c r="V21" s="338"/>
      <c r="W21" s="338"/>
      <c r="X21" s="338"/>
      <c r="Y21" s="226"/>
      <c r="Z21" s="227"/>
      <c r="AA21" s="228"/>
      <c r="AB21" s="228"/>
      <c r="AC21" s="347"/>
      <c r="AD21" s="334"/>
      <c r="AE21" s="334"/>
    </row>
    <row r="22" spans="1:49" s="225" customFormat="1" ht="20.25" x14ac:dyDescent="0.3">
      <c r="A22" s="221"/>
      <c r="B22" s="210" t="s">
        <v>335</v>
      </c>
      <c r="C22" s="210"/>
      <c r="D22" s="222"/>
      <c r="E22" s="222"/>
      <c r="F22" s="223"/>
      <c r="G22" s="224"/>
      <c r="H22" s="213"/>
      <c r="I22" s="219"/>
      <c r="J22" s="222"/>
      <c r="K22" s="219"/>
      <c r="L22" s="219"/>
      <c r="M22" s="219"/>
      <c r="N22" s="219"/>
      <c r="O22" s="219"/>
      <c r="P22" s="219"/>
      <c r="Q22" s="219"/>
      <c r="R22" s="219"/>
      <c r="S22" s="220"/>
      <c r="T22" s="220"/>
      <c r="U22" s="220"/>
      <c r="V22" s="338"/>
      <c r="W22" s="338"/>
      <c r="X22" s="338"/>
      <c r="Y22" s="226"/>
      <c r="Z22" s="227"/>
      <c r="AA22" s="228"/>
      <c r="AB22" s="228"/>
      <c r="AC22" s="347"/>
      <c r="AD22" s="339"/>
      <c r="AE22" s="339"/>
    </row>
    <row r="23" spans="1:49" s="225" customFormat="1" ht="20.25" x14ac:dyDescent="0.2">
      <c r="A23" s="229"/>
      <c r="T23" s="220"/>
      <c r="U23" s="220"/>
      <c r="V23" s="220"/>
      <c r="W23" s="220"/>
    </row>
    <row r="24" spans="1:49" s="230" customFormat="1" ht="33.75" customHeight="1" x14ac:dyDescent="0.2">
      <c r="A24" s="448" t="s">
        <v>36</v>
      </c>
      <c r="B24" s="449" t="s">
        <v>336</v>
      </c>
      <c r="C24" s="450" t="s">
        <v>337</v>
      </c>
      <c r="D24" s="450" t="s">
        <v>338</v>
      </c>
      <c r="E24" s="429" t="s">
        <v>339</v>
      </c>
      <c r="F24" s="429" t="s">
        <v>35</v>
      </c>
      <c r="G24" s="453" t="s">
        <v>98</v>
      </c>
      <c r="H24" s="453" t="s">
        <v>298</v>
      </c>
      <c r="I24" s="430" t="s">
        <v>340</v>
      </c>
      <c r="J24" s="421" t="s">
        <v>341</v>
      </c>
      <c r="K24" s="422"/>
      <c r="L24" s="422"/>
      <c r="M24" s="423"/>
      <c r="N24" s="442" t="s">
        <v>342</v>
      </c>
      <c r="O24" s="445" t="s">
        <v>343</v>
      </c>
      <c r="P24" s="446"/>
      <c r="Q24" s="447"/>
      <c r="R24" s="436" t="s">
        <v>344</v>
      </c>
      <c r="S24" s="437"/>
      <c r="T24" s="437"/>
      <c r="U24" s="437"/>
      <c r="V24" s="437"/>
      <c r="W24" s="437"/>
      <c r="X24" s="424" t="s">
        <v>345</v>
      </c>
      <c r="Y24" s="424"/>
      <c r="Z24" s="424"/>
      <c r="AA24" s="330" t="s">
        <v>346</v>
      </c>
      <c r="AB24" s="331" t="s">
        <v>347</v>
      </c>
      <c r="AC24" s="330" t="s">
        <v>348</v>
      </c>
    </row>
    <row r="25" spans="1:49" s="231" customFormat="1" ht="15" customHeight="1" x14ac:dyDescent="0.2">
      <c r="A25" s="448"/>
      <c r="B25" s="449"/>
      <c r="C25" s="451"/>
      <c r="D25" s="451"/>
      <c r="E25" s="429"/>
      <c r="F25" s="429"/>
      <c r="G25" s="454"/>
      <c r="H25" s="454"/>
      <c r="I25" s="430"/>
      <c r="J25" s="434" t="s">
        <v>313</v>
      </c>
      <c r="K25" s="428" t="s">
        <v>314</v>
      </c>
      <c r="L25" s="428" t="s">
        <v>315</v>
      </c>
      <c r="M25" s="428" t="s">
        <v>316</v>
      </c>
      <c r="N25" s="443"/>
      <c r="O25" s="435" t="s">
        <v>349</v>
      </c>
      <c r="P25" s="435"/>
      <c r="Q25" s="435"/>
      <c r="R25" s="438" t="s">
        <v>455</v>
      </c>
      <c r="S25" s="424" t="s">
        <v>350</v>
      </c>
      <c r="T25" s="440" t="s">
        <v>351</v>
      </c>
      <c r="U25" s="430" t="s">
        <v>352</v>
      </c>
      <c r="V25" s="430" t="s">
        <v>353</v>
      </c>
      <c r="W25" s="431" t="s">
        <v>456</v>
      </c>
      <c r="X25" s="428" t="s">
        <v>354</v>
      </c>
      <c r="Y25" s="428" t="s">
        <v>355</v>
      </c>
      <c r="Z25" s="428" t="s">
        <v>356</v>
      </c>
      <c r="AA25" s="429" t="s">
        <v>357</v>
      </c>
      <c r="AB25" s="429" t="s">
        <v>358</v>
      </c>
      <c r="AC25" s="429" t="s">
        <v>359</v>
      </c>
    </row>
    <row r="26" spans="1:49" s="232" customFormat="1" ht="23.25" customHeight="1" x14ac:dyDescent="0.2">
      <c r="A26" s="448"/>
      <c r="B26" s="449"/>
      <c r="C26" s="451"/>
      <c r="D26" s="451"/>
      <c r="E26" s="429"/>
      <c r="F26" s="429"/>
      <c r="G26" s="454"/>
      <c r="H26" s="454"/>
      <c r="I26" s="430"/>
      <c r="J26" s="434"/>
      <c r="K26" s="428"/>
      <c r="L26" s="428"/>
      <c r="M26" s="428"/>
      <c r="N26" s="443"/>
      <c r="O26" s="435"/>
      <c r="P26" s="435"/>
      <c r="Q26" s="435"/>
      <c r="R26" s="439"/>
      <c r="S26" s="424"/>
      <c r="T26" s="441"/>
      <c r="U26" s="430"/>
      <c r="V26" s="430"/>
      <c r="W26" s="432"/>
      <c r="X26" s="428"/>
      <c r="Y26" s="428"/>
      <c r="Z26" s="428"/>
      <c r="AA26" s="429"/>
      <c r="AB26" s="429"/>
      <c r="AC26" s="429"/>
    </row>
    <row r="27" spans="1:49" s="232" customFormat="1" ht="15" customHeight="1" x14ac:dyDescent="0.2">
      <c r="A27" s="448"/>
      <c r="B27" s="449"/>
      <c r="C27" s="451"/>
      <c r="D27" s="451"/>
      <c r="E27" s="429"/>
      <c r="F27" s="429"/>
      <c r="G27" s="454"/>
      <c r="H27" s="454"/>
      <c r="I27" s="430"/>
      <c r="J27" s="434"/>
      <c r="K27" s="428"/>
      <c r="L27" s="428"/>
      <c r="M27" s="428"/>
      <c r="N27" s="443"/>
      <c r="O27" s="428" t="s">
        <v>314</v>
      </c>
      <c r="P27" s="428" t="s">
        <v>315</v>
      </c>
      <c r="Q27" s="428" t="s">
        <v>316</v>
      </c>
      <c r="R27" s="424" t="s">
        <v>360</v>
      </c>
      <c r="S27" s="424" t="s">
        <v>361</v>
      </c>
      <c r="T27" s="425" t="s">
        <v>362</v>
      </c>
      <c r="U27" s="430"/>
      <c r="V27" s="430"/>
      <c r="W27" s="431" t="s">
        <v>357</v>
      </c>
      <c r="X27" s="428"/>
      <c r="Y27" s="428"/>
      <c r="Z27" s="428"/>
      <c r="AA27" s="429"/>
      <c r="AB27" s="429"/>
      <c r="AC27" s="429"/>
    </row>
    <row r="28" spans="1:49" s="232" customFormat="1" ht="15" customHeight="1" x14ac:dyDescent="0.2">
      <c r="A28" s="448"/>
      <c r="B28" s="449"/>
      <c r="C28" s="451"/>
      <c r="D28" s="451"/>
      <c r="E28" s="429"/>
      <c r="F28" s="429"/>
      <c r="G28" s="454"/>
      <c r="H28" s="454"/>
      <c r="I28" s="430"/>
      <c r="J28" s="434"/>
      <c r="K28" s="428"/>
      <c r="L28" s="428"/>
      <c r="M28" s="428"/>
      <c r="N28" s="443"/>
      <c r="O28" s="428"/>
      <c r="P28" s="428"/>
      <c r="Q28" s="428"/>
      <c r="R28" s="424"/>
      <c r="S28" s="424"/>
      <c r="T28" s="426"/>
      <c r="U28" s="430"/>
      <c r="V28" s="430"/>
      <c r="W28" s="433"/>
      <c r="X28" s="428"/>
      <c r="Y28" s="428"/>
      <c r="Z28" s="428"/>
      <c r="AA28" s="429"/>
      <c r="AB28" s="429"/>
      <c r="AC28" s="429"/>
    </row>
    <row r="29" spans="1:49" s="232" customFormat="1" ht="33" x14ac:dyDescent="0.2">
      <c r="A29" s="448"/>
      <c r="B29" s="449"/>
      <c r="C29" s="452"/>
      <c r="D29" s="452"/>
      <c r="E29" s="429"/>
      <c r="F29" s="429"/>
      <c r="G29" s="455"/>
      <c r="H29" s="455"/>
      <c r="I29" s="430"/>
      <c r="J29" s="434"/>
      <c r="K29" s="428"/>
      <c r="L29" s="428"/>
      <c r="M29" s="428"/>
      <c r="N29" s="444"/>
      <c r="O29" s="428"/>
      <c r="P29" s="428"/>
      <c r="Q29" s="428"/>
      <c r="R29" s="424"/>
      <c r="S29" s="424"/>
      <c r="T29" s="427"/>
      <c r="U29" s="430"/>
      <c r="V29" s="430"/>
      <c r="W29" s="432"/>
      <c r="X29" s="233" t="s">
        <v>357</v>
      </c>
      <c r="Y29" s="233" t="s">
        <v>357</v>
      </c>
      <c r="Z29" s="233" t="s">
        <v>358</v>
      </c>
      <c r="AA29" s="429"/>
      <c r="AB29" s="429"/>
      <c r="AC29" s="429"/>
    </row>
    <row r="30" spans="1:49" s="239" customFormat="1" ht="15.75" x14ac:dyDescent="0.25">
      <c r="A30" s="234">
        <v>1</v>
      </c>
      <c r="B30" s="235">
        <v>2</v>
      </c>
      <c r="C30" s="235">
        <v>3</v>
      </c>
      <c r="D30" s="235">
        <v>4</v>
      </c>
      <c r="E30" s="235">
        <v>5</v>
      </c>
      <c r="F30" s="235">
        <v>6</v>
      </c>
      <c r="G30" s="236">
        <v>7</v>
      </c>
      <c r="H30" s="236">
        <v>8</v>
      </c>
      <c r="I30" s="236">
        <v>9</v>
      </c>
      <c r="J30" s="236">
        <v>11</v>
      </c>
      <c r="K30" s="235">
        <v>13</v>
      </c>
      <c r="L30" s="235">
        <v>14</v>
      </c>
      <c r="M30" s="235">
        <v>15</v>
      </c>
      <c r="N30" s="235">
        <v>16</v>
      </c>
      <c r="O30" s="235">
        <v>24</v>
      </c>
      <c r="P30" s="235">
        <v>25</v>
      </c>
      <c r="Q30" s="235">
        <v>26</v>
      </c>
      <c r="R30" s="238">
        <v>30</v>
      </c>
      <c r="S30" s="238">
        <v>32</v>
      </c>
      <c r="T30" s="238">
        <v>34</v>
      </c>
      <c r="U30" s="237">
        <v>36</v>
      </c>
      <c r="V30" s="237">
        <v>37</v>
      </c>
      <c r="W30" s="238">
        <v>40</v>
      </c>
      <c r="X30" s="238">
        <v>43</v>
      </c>
      <c r="Y30" s="238">
        <v>45</v>
      </c>
      <c r="Z30" s="238">
        <v>47</v>
      </c>
      <c r="AA30" s="238">
        <v>50</v>
      </c>
      <c r="AB30" s="235">
        <v>52</v>
      </c>
      <c r="AC30" s="238">
        <v>55</v>
      </c>
    </row>
    <row r="31" spans="1:49" s="255" customFormat="1" ht="15.75" x14ac:dyDescent="0.2">
      <c r="A31" s="240">
        <v>1</v>
      </c>
      <c r="B31" s="241" t="s">
        <v>363</v>
      </c>
      <c r="C31" s="242" t="s">
        <v>234</v>
      </c>
      <c r="D31" s="243" t="s">
        <v>364</v>
      </c>
      <c r="E31" s="243" t="s">
        <v>365</v>
      </c>
      <c r="F31" s="242">
        <v>4</v>
      </c>
      <c r="G31" s="244" t="s">
        <v>366</v>
      </c>
      <c r="H31" s="245">
        <v>17697</v>
      </c>
      <c r="I31" s="246">
        <v>3.45</v>
      </c>
      <c r="J31" s="247"/>
      <c r="K31" s="248">
        <v>9</v>
      </c>
      <c r="L31" s="248">
        <v>15</v>
      </c>
      <c r="M31" s="248"/>
      <c r="N31" s="249">
        <f>(K31+L31+M31)/16</f>
        <v>1.5</v>
      </c>
      <c r="O31" s="240"/>
      <c r="P31" s="240"/>
      <c r="Q31" s="240"/>
      <c r="R31" s="250"/>
      <c r="S31" s="251"/>
      <c r="T31" s="251">
        <v>4</v>
      </c>
      <c r="U31" s="252"/>
      <c r="V31" s="252"/>
      <c r="W31" s="253"/>
      <c r="X31" s="253"/>
      <c r="Y31" s="253"/>
      <c r="Z31" s="254"/>
      <c r="AA31" s="253"/>
      <c r="AB31" s="251">
        <v>1</v>
      </c>
      <c r="AC31" s="253"/>
    </row>
    <row r="32" spans="1:49" s="255" customFormat="1" ht="15.75" x14ac:dyDescent="0.2">
      <c r="A32" s="240">
        <f>A31+1</f>
        <v>2</v>
      </c>
      <c r="B32" s="256" t="s">
        <v>367</v>
      </c>
      <c r="C32" s="257" t="s">
        <v>64</v>
      </c>
      <c r="D32" s="258" t="s">
        <v>368</v>
      </c>
      <c r="E32" s="259" t="s">
        <v>369</v>
      </c>
      <c r="F32" s="260">
        <v>32</v>
      </c>
      <c r="G32" s="261" t="s">
        <v>370</v>
      </c>
      <c r="H32" s="245">
        <v>17697</v>
      </c>
      <c r="I32" s="262">
        <v>5.2</v>
      </c>
      <c r="J32" s="247"/>
      <c r="K32" s="248">
        <v>3</v>
      </c>
      <c r="L32" s="248">
        <v>13</v>
      </c>
      <c r="M32" s="248">
        <v>4</v>
      </c>
      <c r="N32" s="249">
        <f>(K32+L32+M32)/16</f>
        <v>1.25</v>
      </c>
      <c r="O32" s="240"/>
      <c r="P32" s="240">
        <v>13</v>
      </c>
      <c r="Q32" s="240">
        <v>3</v>
      </c>
      <c r="R32" s="250">
        <v>60</v>
      </c>
      <c r="S32" s="251"/>
      <c r="T32" s="251">
        <v>6</v>
      </c>
      <c r="U32" s="252"/>
      <c r="V32" s="252"/>
      <c r="W32" s="253"/>
      <c r="X32" s="253"/>
      <c r="Y32" s="253"/>
      <c r="Z32" s="254"/>
      <c r="AA32" s="253">
        <v>35</v>
      </c>
      <c r="AB32" s="251">
        <v>3</v>
      </c>
      <c r="AC32" s="253"/>
    </row>
    <row r="33" spans="1:29" s="255" customFormat="1" ht="15.75" x14ac:dyDescent="0.2">
      <c r="A33" s="240"/>
      <c r="B33" s="256" t="s">
        <v>367</v>
      </c>
      <c r="C33" s="257" t="s">
        <v>64</v>
      </c>
      <c r="D33" s="258" t="s">
        <v>368</v>
      </c>
      <c r="E33" s="259" t="s">
        <v>369</v>
      </c>
      <c r="F33" s="260">
        <v>32</v>
      </c>
      <c r="G33" s="261" t="s">
        <v>370</v>
      </c>
      <c r="H33" s="245">
        <v>17697</v>
      </c>
      <c r="I33" s="262">
        <v>5.2</v>
      </c>
      <c r="J33" s="247">
        <v>3</v>
      </c>
      <c r="K33" s="248"/>
      <c r="L33" s="248"/>
      <c r="M33" s="248"/>
      <c r="N33" s="249">
        <f>(K33+L33+M33)/16</f>
        <v>0</v>
      </c>
      <c r="O33" s="240"/>
      <c r="P33" s="240"/>
      <c r="Q33" s="240"/>
      <c r="R33" s="250"/>
      <c r="S33" s="251"/>
      <c r="T33" s="251"/>
      <c r="U33" s="252"/>
      <c r="V33" s="252"/>
      <c r="W33" s="253"/>
      <c r="X33" s="253"/>
      <c r="Y33" s="253"/>
      <c r="Z33" s="254"/>
      <c r="AA33" s="253">
        <v>35</v>
      </c>
      <c r="AB33" s="251"/>
      <c r="AC33" s="253"/>
    </row>
    <row r="34" spans="1:29" s="255" customFormat="1" ht="15.75" x14ac:dyDescent="0.2">
      <c r="A34" s="240">
        <v>3</v>
      </c>
      <c r="B34" s="256" t="s">
        <v>371</v>
      </c>
      <c r="C34" s="263" t="s">
        <v>64</v>
      </c>
      <c r="D34" s="258" t="s">
        <v>322</v>
      </c>
      <c r="E34" s="259" t="s">
        <v>365</v>
      </c>
      <c r="F34" s="260">
        <v>6</v>
      </c>
      <c r="G34" s="261" t="s">
        <v>372</v>
      </c>
      <c r="H34" s="245">
        <v>17697</v>
      </c>
      <c r="I34" s="262">
        <v>4.2699999999999996</v>
      </c>
      <c r="J34" s="247"/>
      <c r="K34" s="248"/>
      <c r="L34" s="248">
        <v>20</v>
      </c>
      <c r="M34" s="248">
        <v>4</v>
      </c>
      <c r="N34" s="249">
        <f>(K34+L34+M34)/16</f>
        <v>1.5</v>
      </c>
      <c r="O34" s="240"/>
      <c r="P34" s="240"/>
      <c r="Q34" s="240"/>
      <c r="R34" s="250"/>
      <c r="S34" s="251"/>
      <c r="T34" s="251">
        <v>3</v>
      </c>
      <c r="U34" s="252"/>
      <c r="V34" s="252"/>
      <c r="W34" s="253"/>
      <c r="X34" s="253"/>
      <c r="Y34" s="253"/>
      <c r="Z34" s="254"/>
      <c r="AA34" s="253"/>
      <c r="AB34" s="264"/>
      <c r="AC34" s="253"/>
    </row>
    <row r="35" spans="1:29" s="255" customFormat="1" ht="15.75" x14ac:dyDescent="0.2">
      <c r="A35" s="240">
        <v>4</v>
      </c>
      <c r="B35" s="265" t="s">
        <v>373</v>
      </c>
      <c r="C35" s="266" t="s">
        <v>234</v>
      </c>
      <c r="D35" s="267" t="s">
        <v>374</v>
      </c>
      <c r="E35" s="267" t="s">
        <v>369</v>
      </c>
      <c r="F35" s="268">
        <v>22.08</v>
      </c>
      <c r="G35" s="261" t="s">
        <v>375</v>
      </c>
      <c r="H35" s="245">
        <v>17697</v>
      </c>
      <c r="I35" s="269">
        <v>4.32</v>
      </c>
      <c r="J35" s="247"/>
      <c r="K35" s="248">
        <v>18</v>
      </c>
      <c r="L35" s="248"/>
      <c r="M35" s="248"/>
      <c r="N35" s="249">
        <f t="shared" ref="N35:N98" si="0">(K35+L35+M35)/16</f>
        <v>1.125</v>
      </c>
      <c r="O35" s="240">
        <v>18</v>
      </c>
      <c r="P35" s="240"/>
      <c r="Q35" s="240"/>
      <c r="R35" s="250">
        <v>50</v>
      </c>
      <c r="S35" s="251"/>
      <c r="T35" s="251"/>
      <c r="U35" s="252"/>
      <c r="V35" s="252"/>
      <c r="W35" s="253"/>
      <c r="X35" s="253"/>
      <c r="Y35" s="253"/>
      <c r="Z35" s="254"/>
      <c r="AA35" s="253">
        <v>35</v>
      </c>
      <c r="AB35" s="264"/>
      <c r="AC35" s="253"/>
    </row>
    <row r="36" spans="1:29" s="255" customFormat="1" ht="15.75" x14ac:dyDescent="0.2">
      <c r="A36" s="240"/>
      <c r="B36" s="265" t="s">
        <v>373</v>
      </c>
      <c r="C36" s="270" t="s">
        <v>64</v>
      </c>
      <c r="D36" s="271" t="s">
        <v>376</v>
      </c>
      <c r="E36" s="271" t="s">
        <v>365</v>
      </c>
      <c r="F36" s="268">
        <v>22.08</v>
      </c>
      <c r="G36" s="271" t="s">
        <v>372</v>
      </c>
      <c r="H36" s="245">
        <v>17697</v>
      </c>
      <c r="I36" s="272">
        <v>4.67</v>
      </c>
      <c r="J36" s="247"/>
      <c r="K36" s="273">
        <v>6</v>
      </c>
      <c r="L36" s="248"/>
      <c r="M36" s="248"/>
      <c r="N36" s="249">
        <f t="shared" si="0"/>
        <v>0.375</v>
      </c>
      <c r="O36" s="240">
        <v>6</v>
      </c>
      <c r="P36" s="240"/>
      <c r="Q36" s="240"/>
      <c r="R36" s="250"/>
      <c r="S36" s="251"/>
      <c r="T36" s="251"/>
      <c r="U36" s="252"/>
      <c r="V36" s="252"/>
      <c r="W36" s="253"/>
      <c r="X36" s="253"/>
      <c r="Y36" s="253"/>
      <c r="Z36" s="254"/>
      <c r="AA36" s="253"/>
      <c r="AB36" s="264"/>
      <c r="AC36" s="253"/>
    </row>
    <row r="37" spans="1:29" s="255" customFormat="1" ht="15.75" x14ac:dyDescent="0.2">
      <c r="A37" s="240">
        <f>A35+1</f>
        <v>5</v>
      </c>
      <c r="B37" s="274" t="s">
        <v>377</v>
      </c>
      <c r="C37" s="275" t="s">
        <v>64</v>
      </c>
      <c r="D37" s="275" t="s">
        <v>378</v>
      </c>
      <c r="E37" s="275" t="s">
        <v>365</v>
      </c>
      <c r="F37" s="268">
        <v>16.02</v>
      </c>
      <c r="G37" s="271" t="s">
        <v>372</v>
      </c>
      <c r="H37" s="245">
        <v>17697</v>
      </c>
      <c r="I37" s="272">
        <v>4.59</v>
      </c>
      <c r="J37" s="247"/>
      <c r="K37" s="248">
        <v>4</v>
      </c>
      <c r="L37" s="248">
        <v>4</v>
      </c>
      <c r="M37" s="248"/>
      <c r="N37" s="249">
        <f t="shared" si="0"/>
        <v>0.5</v>
      </c>
      <c r="O37" s="240"/>
      <c r="P37" s="240"/>
      <c r="Q37" s="240"/>
      <c r="R37" s="250"/>
      <c r="S37" s="251"/>
      <c r="T37" s="251"/>
      <c r="U37" s="252"/>
      <c r="V37" s="252"/>
      <c r="W37" s="253"/>
      <c r="X37" s="253"/>
      <c r="Y37" s="253"/>
      <c r="Z37" s="254"/>
      <c r="AA37" s="253"/>
      <c r="AB37" s="264"/>
      <c r="AC37" s="253"/>
    </row>
    <row r="38" spans="1:29" s="255" customFormat="1" ht="15.75" x14ac:dyDescent="0.2">
      <c r="A38" s="240">
        <f t="shared" ref="A38:A91" si="1">A37+1</f>
        <v>6</v>
      </c>
      <c r="B38" s="256" t="s">
        <v>379</v>
      </c>
      <c r="C38" s="257" t="s">
        <v>64</v>
      </c>
      <c r="D38" s="276" t="s">
        <v>364</v>
      </c>
      <c r="E38" s="277" t="s">
        <v>380</v>
      </c>
      <c r="F38" s="278">
        <v>19.100000000000001</v>
      </c>
      <c r="G38" s="279" t="s">
        <v>381</v>
      </c>
      <c r="H38" s="245">
        <v>17697</v>
      </c>
      <c r="I38" s="262">
        <v>5.24</v>
      </c>
      <c r="J38" s="247"/>
      <c r="K38" s="248"/>
      <c r="L38" s="248"/>
      <c r="M38" s="248">
        <v>7</v>
      </c>
      <c r="N38" s="249">
        <f t="shared" si="0"/>
        <v>0.4375</v>
      </c>
      <c r="O38" s="240"/>
      <c r="P38" s="240"/>
      <c r="Q38" s="240"/>
      <c r="R38" s="250"/>
      <c r="S38" s="251">
        <v>20</v>
      </c>
      <c r="T38" s="251">
        <v>2</v>
      </c>
      <c r="U38" s="252"/>
      <c r="V38" s="252">
        <v>0</v>
      </c>
      <c r="W38" s="253"/>
      <c r="X38" s="253"/>
      <c r="Y38" s="253">
        <v>10</v>
      </c>
      <c r="Z38" s="254"/>
      <c r="AA38" s="253">
        <v>40</v>
      </c>
      <c r="AB38" s="251"/>
      <c r="AC38" s="253"/>
    </row>
    <row r="39" spans="1:29" s="255" customFormat="1" ht="15.75" x14ac:dyDescent="0.2">
      <c r="A39" s="240">
        <f t="shared" si="1"/>
        <v>7</v>
      </c>
      <c r="B39" s="265" t="s">
        <v>382</v>
      </c>
      <c r="C39" s="266" t="s">
        <v>64</v>
      </c>
      <c r="D39" s="267" t="s">
        <v>374</v>
      </c>
      <c r="E39" s="267" t="s">
        <v>369</v>
      </c>
      <c r="F39" s="271">
        <v>21.11</v>
      </c>
      <c r="G39" s="271" t="s">
        <v>370</v>
      </c>
      <c r="H39" s="245">
        <v>17697</v>
      </c>
      <c r="I39" s="269">
        <v>5.12</v>
      </c>
      <c r="J39" s="247"/>
      <c r="K39" s="248">
        <v>21</v>
      </c>
      <c r="L39" s="248"/>
      <c r="M39" s="248"/>
      <c r="N39" s="249">
        <f t="shared" si="0"/>
        <v>1.3125</v>
      </c>
      <c r="O39" s="240">
        <v>16</v>
      </c>
      <c r="P39" s="240"/>
      <c r="Q39" s="240"/>
      <c r="R39" s="250">
        <v>50</v>
      </c>
      <c r="S39" s="251"/>
      <c r="T39" s="251"/>
      <c r="U39" s="252"/>
      <c r="V39" s="252"/>
      <c r="W39" s="253"/>
      <c r="X39" s="253"/>
      <c r="Y39" s="253"/>
      <c r="Z39" s="254"/>
      <c r="AA39" s="253">
        <v>35</v>
      </c>
      <c r="AB39" s="264"/>
      <c r="AC39" s="253"/>
    </row>
    <row r="40" spans="1:29" s="255" customFormat="1" ht="31.5" x14ac:dyDescent="0.2">
      <c r="A40" s="240">
        <f t="shared" si="1"/>
        <v>8</v>
      </c>
      <c r="B40" s="265" t="s">
        <v>383</v>
      </c>
      <c r="C40" s="275" t="s">
        <v>64</v>
      </c>
      <c r="D40" s="275" t="s">
        <v>368</v>
      </c>
      <c r="E40" s="275" t="s">
        <v>365</v>
      </c>
      <c r="F40" s="260">
        <v>14.08</v>
      </c>
      <c r="G40" s="271" t="s">
        <v>372</v>
      </c>
      <c r="H40" s="245">
        <v>17697</v>
      </c>
      <c r="I40" s="280">
        <v>4.49</v>
      </c>
      <c r="J40" s="247"/>
      <c r="K40" s="248">
        <v>12</v>
      </c>
      <c r="L40" s="248">
        <v>11</v>
      </c>
      <c r="M40" s="248"/>
      <c r="N40" s="249">
        <f t="shared" si="0"/>
        <v>1.4375</v>
      </c>
      <c r="O40" s="240">
        <v>12</v>
      </c>
      <c r="P40" s="240">
        <v>11</v>
      </c>
      <c r="Q40" s="240"/>
      <c r="R40" s="250">
        <v>60</v>
      </c>
      <c r="S40" s="251"/>
      <c r="T40" s="251"/>
      <c r="U40" s="252"/>
      <c r="V40" s="252"/>
      <c r="W40" s="253"/>
      <c r="X40" s="253"/>
      <c r="Y40" s="253"/>
      <c r="Z40" s="254"/>
      <c r="AA40" s="253"/>
      <c r="AB40" s="264"/>
      <c r="AC40" s="253"/>
    </row>
    <row r="41" spans="1:29" s="255" customFormat="1" ht="15.75" x14ac:dyDescent="0.2">
      <c r="A41" s="240">
        <f t="shared" si="1"/>
        <v>9</v>
      </c>
      <c r="B41" s="281" t="s">
        <v>384</v>
      </c>
      <c r="C41" s="257" t="s">
        <v>64</v>
      </c>
      <c r="D41" s="257" t="s">
        <v>133</v>
      </c>
      <c r="E41" s="277" t="s">
        <v>380</v>
      </c>
      <c r="F41" s="282">
        <v>24.1</v>
      </c>
      <c r="G41" s="279" t="s">
        <v>381</v>
      </c>
      <c r="H41" s="245">
        <v>17697</v>
      </c>
      <c r="I41" s="262">
        <v>5.41</v>
      </c>
      <c r="J41" s="247"/>
      <c r="K41" s="248"/>
      <c r="L41" s="248">
        <v>1</v>
      </c>
      <c r="M41" s="248">
        <v>7</v>
      </c>
      <c r="N41" s="249">
        <f t="shared" si="0"/>
        <v>0.5</v>
      </c>
      <c r="O41" s="240"/>
      <c r="P41" s="240">
        <v>1</v>
      </c>
      <c r="Q41" s="240">
        <v>6</v>
      </c>
      <c r="R41" s="250">
        <v>60</v>
      </c>
      <c r="S41" s="251">
        <v>20</v>
      </c>
      <c r="T41" s="251">
        <v>6</v>
      </c>
      <c r="U41" s="252"/>
      <c r="V41" s="252"/>
      <c r="W41" s="253">
        <v>100</v>
      </c>
      <c r="X41" s="253"/>
      <c r="Y41" s="253"/>
      <c r="Z41" s="254"/>
      <c r="AA41" s="253"/>
      <c r="AB41" s="251"/>
      <c r="AC41" s="253"/>
    </row>
    <row r="42" spans="1:29" s="255" customFormat="1" ht="15.75" x14ac:dyDescent="0.2">
      <c r="A42" s="240">
        <f t="shared" si="1"/>
        <v>10</v>
      </c>
      <c r="B42" s="256" t="s">
        <v>385</v>
      </c>
      <c r="C42" s="257" t="s">
        <v>64</v>
      </c>
      <c r="D42" s="258" t="s">
        <v>368</v>
      </c>
      <c r="E42" s="259" t="s">
        <v>369</v>
      </c>
      <c r="F42" s="260">
        <v>21</v>
      </c>
      <c r="G42" s="261" t="s">
        <v>370</v>
      </c>
      <c r="H42" s="245">
        <v>17697</v>
      </c>
      <c r="I42" s="262">
        <v>5.12</v>
      </c>
      <c r="J42" s="247"/>
      <c r="K42" s="248">
        <v>6</v>
      </c>
      <c r="L42" s="248">
        <v>11</v>
      </c>
      <c r="M42" s="248">
        <v>7</v>
      </c>
      <c r="N42" s="249">
        <f t="shared" si="0"/>
        <v>1.5</v>
      </c>
      <c r="O42" s="240">
        <v>6</v>
      </c>
      <c r="P42" s="240">
        <v>11</v>
      </c>
      <c r="Q42" s="240">
        <v>6</v>
      </c>
      <c r="R42" s="250"/>
      <c r="S42" s="251"/>
      <c r="T42" s="251">
        <v>3</v>
      </c>
      <c r="U42" s="252"/>
      <c r="V42" s="252"/>
      <c r="W42" s="253"/>
      <c r="X42" s="253"/>
      <c r="Y42" s="253"/>
      <c r="Z42" s="254"/>
      <c r="AA42" s="253">
        <v>35</v>
      </c>
      <c r="AB42" s="251"/>
      <c r="AC42" s="253"/>
    </row>
    <row r="43" spans="1:29" s="255" customFormat="1" ht="15.75" x14ac:dyDescent="0.2">
      <c r="A43" s="240">
        <f t="shared" si="1"/>
        <v>11</v>
      </c>
      <c r="B43" s="256" t="s">
        <v>386</v>
      </c>
      <c r="C43" s="259" t="s">
        <v>387</v>
      </c>
      <c r="D43" s="258" t="s">
        <v>374</v>
      </c>
      <c r="E43" s="259" t="s">
        <v>369</v>
      </c>
      <c r="F43" s="268">
        <v>47</v>
      </c>
      <c r="G43" s="261" t="s">
        <v>388</v>
      </c>
      <c r="H43" s="245">
        <v>17697</v>
      </c>
      <c r="I43" s="262">
        <v>4.29</v>
      </c>
      <c r="J43" s="247">
        <v>20</v>
      </c>
      <c r="K43" s="248"/>
      <c r="L43" s="248"/>
      <c r="M43" s="248"/>
      <c r="N43" s="249">
        <f t="shared" si="0"/>
        <v>0</v>
      </c>
      <c r="O43" s="240"/>
      <c r="P43" s="240"/>
      <c r="Q43" s="240"/>
      <c r="R43" s="250"/>
      <c r="S43" s="251"/>
      <c r="T43" s="251"/>
      <c r="U43" s="252"/>
      <c r="V43" s="252"/>
      <c r="W43" s="253"/>
      <c r="X43" s="253"/>
      <c r="Y43" s="253"/>
      <c r="Z43" s="254"/>
      <c r="AA43" s="253"/>
      <c r="AB43" s="264"/>
      <c r="AC43" s="253"/>
    </row>
    <row r="44" spans="1:29" s="255" customFormat="1" ht="15.75" x14ac:dyDescent="0.2">
      <c r="A44" s="240">
        <f t="shared" si="1"/>
        <v>12</v>
      </c>
      <c r="B44" s="283" t="s">
        <v>389</v>
      </c>
      <c r="C44" s="275" t="s">
        <v>64</v>
      </c>
      <c r="D44" s="275" t="s">
        <v>390</v>
      </c>
      <c r="E44" s="275" t="s">
        <v>365</v>
      </c>
      <c r="F44" s="260">
        <v>1</v>
      </c>
      <c r="G44" s="271" t="s">
        <v>372</v>
      </c>
      <c r="H44" s="245">
        <v>17697</v>
      </c>
      <c r="I44" s="284">
        <v>4.1399999999999997</v>
      </c>
      <c r="J44" s="247"/>
      <c r="K44" s="248"/>
      <c r="L44" s="248">
        <v>24</v>
      </c>
      <c r="M44" s="248"/>
      <c r="N44" s="249">
        <f t="shared" si="0"/>
        <v>1.5</v>
      </c>
      <c r="O44" s="240"/>
      <c r="P44" s="240"/>
      <c r="Q44" s="240"/>
      <c r="R44" s="250">
        <v>60</v>
      </c>
      <c r="S44" s="251">
        <v>10</v>
      </c>
      <c r="T44" s="251"/>
      <c r="U44" s="252"/>
      <c r="V44" s="252"/>
      <c r="W44" s="253"/>
      <c r="X44" s="253"/>
      <c r="Y44" s="253">
        <v>10</v>
      </c>
      <c r="Z44" s="254"/>
      <c r="AA44" s="253"/>
      <c r="AB44" s="264"/>
      <c r="AC44" s="253"/>
    </row>
    <row r="45" spans="1:29" s="255" customFormat="1" ht="15.75" x14ac:dyDescent="0.2">
      <c r="A45" s="240">
        <f t="shared" si="1"/>
        <v>13</v>
      </c>
      <c r="B45" s="285" t="s">
        <v>391</v>
      </c>
      <c r="C45" s="275" t="s">
        <v>64</v>
      </c>
      <c r="D45" s="275" t="s">
        <v>376</v>
      </c>
      <c r="E45" s="275" t="s">
        <v>365</v>
      </c>
      <c r="F45" s="260">
        <v>1</v>
      </c>
      <c r="G45" s="271" t="s">
        <v>372</v>
      </c>
      <c r="H45" s="245">
        <v>17697</v>
      </c>
      <c r="I45" s="284">
        <v>4.1399999999999997</v>
      </c>
      <c r="J45" s="247"/>
      <c r="K45" s="273"/>
      <c r="L45" s="248">
        <v>15</v>
      </c>
      <c r="M45" s="248">
        <v>2</v>
      </c>
      <c r="N45" s="249">
        <f t="shared" si="0"/>
        <v>1.0625</v>
      </c>
      <c r="O45" s="240"/>
      <c r="P45" s="240">
        <v>15</v>
      </c>
      <c r="Q45" s="240">
        <v>2</v>
      </c>
      <c r="R45" s="250">
        <v>60</v>
      </c>
      <c r="S45" s="251"/>
      <c r="T45" s="251"/>
      <c r="U45" s="252"/>
      <c r="V45" s="252"/>
      <c r="W45" s="253"/>
      <c r="X45" s="253"/>
      <c r="Y45" s="253"/>
      <c r="Z45" s="254"/>
      <c r="AA45" s="253"/>
      <c r="AB45" s="264"/>
      <c r="AC45" s="253"/>
    </row>
    <row r="46" spans="1:29" s="255" customFormat="1" ht="15.75" x14ac:dyDescent="0.2">
      <c r="A46" s="240">
        <f>A45+1</f>
        <v>14</v>
      </c>
      <c r="B46" s="256" t="s">
        <v>392</v>
      </c>
      <c r="C46" s="257" t="s">
        <v>64</v>
      </c>
      <c r="D46" s="245" t="s">
        <v>393</v>
      </c>
      <c r="E46" s="277" t="s">
        <v>394</v>
      </c>
      <c r="F46" s="282">
        <v>40</v>
      </c>
      <c r="G46" s="279" t="s">
        <v>395</v>
      </c>
      <c r="H46" s="245">
        <v>17697</v>
      </c>
      <c r="I46" s="262">
        <v>5.2</v>
      </c>
      <c r="J46" s="247"/>
      <c r="K46" s="248"/>
      <c r="L46" s="248">
        <v>24</v>
      </c>
      <c r="M46" s="248"/>
      <c r="N46" s="249">
        <f t="shared" si="0"/>
        <v>1.5</v>
      </c>
      <c r="O46" s="240"/>
      <c r="P46" s="240">
        <v>24</v>
      </c>
      <c r="Q46" s="240"/>
      <c r="R46" s="250"/>
      <c r="S46" s="251"/>
      <c r="T46" s="251"/>
      <c r="U46" s="252"/>
      <c r="V46" s="252"/>
      <c r="W46" s="253"/>
      <c r="X46" s="253"/>
      <c r="Y46" s="253"/>
      <c r="Z46" s="254"/>
      <c r="AA46" s="253"/>
      <c r="AB46" s="251"/>
      <c r="AC46" s="253"/>
    </row>
    <row r="47" spans="1:29" s="255" customFormat="1" ht="15.75" x14ac:dyDescent="0.2">
      <c r="A47" s="240">
        <f>A46+1</f>
        <v>15</v>
      </c>
      <c r="B47" s="281" t="s">
        <v>396</v>
      </c>
      <c r="C47" s="286" t="s">
        <v>64</v>
      </c>
      <c r="D47" s="245" t="s">
        <v>397</v>
      </c>
      <c r="E47" s="277" t="s">
        <v>380</v>
      </c>
      <c r="F47" s="282">
        <v>37</v>
      </c>
      <c r="G47" s="279" t="s">
        <v>381</v>
      </c>
      <c r="H47" s="245">
        <v>17697</v>
      </c>
      <c r="I47" s="262">
        <v>5.41</v>
      </c>
      <c r="J47" s="247"/>
      <c r="K47" s="248"/>
      <c r="L47" s="248"/>
      <c r="M47" s="248">
        <v>2</v>
      </c>
      <c r="N47" s="249">
        <f t="shared" si="0"/>
        <v>0.125</v>
      </c>
      <c r="O47" s="240"/>
      <c r="P47" s="240"/>
      <c r="Q47" s="240"/>
      <c r="R47" s="250"/>
      <c r="S47" s="251"/>
      <c r="T47" s="251">
        <v>1</v>
      </c>
      <c r="U47" s="252"/>
      <c r="V47" s="252"/>
      <c r="W47" s="253"/>
      <c r="X47" s="253"/>
      <c r="Y47" s="253"/>
      <c r="Z47" s="254"/>
      <c r="AA47" s="253"/>
      <c r="AB47" s="264"/>
      <c r="AC47" s="253"/>
    </row>
    <row r="48" spans="1:29" s="255" customFormat="1" ht="15.75" x14ac:dyDescent="0.2">
      <c r="A48" s="240">
        <f t="shared" si="1"/>
        <v>16</v>
      </c>
      <c r="B48" s="265" t="s">
        <v>398</v>
      </c>
      <c r="C48" s="271" t="s">
        <v>64</v>
      </c>
      <c r="D48" s="271" t="s">
        <v>374</v>
      </c>
      <c r="E48" s="271" t="s">
        <v>394</v>
      </c>
      <c r="F48" s="268">
        <v>20.059999999999999</v>
      </c>
      <c r="G48" s="271" t="s">
        <v>399</v>
      </c>
      <c r="H48" s="245">
        <v>17697</v>
      </c>
      <c r="I48" s="272">
        <v>5.08</v>
      </c>
      <c r="J48" s="247"/>
      <c r="K48" s="248">
        <v>17</v>
      </c>
      <c r="L48" s="248"/>
      <c r="M48" s="248"/>
      <c r="N48" s="249">
        <f t="shared" si="0"/>
        <v>1.0625</v>
      </c>
      <c r="O48" s="240">
        <v>16</v>
      </c>
      <c r="P48" s="240"/>
      <c r="Q48" s="240"/>
      <c r="R48" s="250">
        <v>50</v>
      </c>
      <c r="S48" s="251"/>
      <c r="T48" s="251"/>
      <c r="U48" s="252"/>
      <c r="V48" s="252"/>
      <c r="W48" s="253"/>
      <c r="X48" s="253"/>
      <c r="Y48" s="253"/>
      <c r="Z48" s="254"/>
      <c r="AA48" s="253">
        <v>30</v>
      </c>
      <c r="AB48" s="264"/>
      <c r="AC48" s="253"/>
    </row>
    <row r="49" spans="1:29" s="255" customFormat="1" ht="15.75" x14ac:dyDescent="0.2">
      <c r="A49" s="240">
        <f t="shared" si="1"/>
        <v>17</v>
      </c>
      <c r="B49" s="256" t="s">
        <v>400</v>
      </c>
      <c r="C49" s="257" t="s">
        <v>64</v>
      </c>
      <c r="D49" s="258" t="s">
        <v>401</v>
      </c>
      <c r="E49" s="259" t="s">
        <v>369</v>
      </c>
      <c r="F49" s="260">
        <v>27</v>
      </c>
      <c r="G49" s="261" t="s">
        <v>370</v>
      </c>
      <c r="H49" s="245">
        <v>17697</v>
      </c>
      <c r="I49" s="262">
        <v>5.2</v>
      </c>
      <c r="J49" s="247"/>
      <c r="K49" s="248">
        <v>17</v>
      </c>
      <c r="L49" s="248"/>
      <c r="M49" s="248"/>
      <c r="N49" s="249">
        <f t="shared" si="0"/>
        <v>1.0625</v>
      </c>
      <c r="O49" s="240">
        <v>17</v>
      </c>
      <c r="P49" s="240"/>
      <c r="Q49" s="240"/>
      <c r="R49" s="250">
        <v>50</v>
      </c>
      <c r="S49" s="251"/>
      <c r="T49" s="251"/>
      <c r="U49" s="252"/>
      <c r="V49" s="252"/>
      <c r="W49" s="253"/>
      <c r="X49" s="253"/>
      <c r="Y49" s="253"/>
      <c r="Z49" s="254"/>
      <c r="AA49" s="253"/>
      <c r="AB49" s="264"/>
      <c r="AC49" s="253"/>
    </row>
    <row r="50" spans="1:29" s="255" customFormat="1" ht="15.75" x14ac:dyDescent="0.2">
      <c r="A50" s="240">
        <f t="shared" si="1"/>
        <v>18</v>
      </c>
      <c r="B50" s="265" t="s">
        <v>400</v>
      </c>
      <c r="C50" s="270" t="s">
        <v>64</v>
      </c>
      <c r="D50" s="271" t="s">
        <v>378</v>
      </c>
      <c r="E50" s="271" t="s">
        <v>394</v>
      </c>
      <c r="F50" s="268">
        <v>27</v>
      </c>
      <c r="G50" s="271" t="s">
        <v>399</v>
      </c>
      <c r="H50" s="245">
        <v>17697</v>
      </c>
      <c r="I50" s="272">
        <v>5.16</v>
      </c>
      <c r="J50" s="247"/>
      <c r="K50" s="248">
        <v>7</v>
      </c>
      <c r="L50" s="248"/>
      <c r="M50" s="248"/>
      <c r="N50" s="249">
        <f t="shared" si="0"/>
        <v>0.4375</v>
      </c>
      <c r="O50" s="240"/>
      <c r="P50" s="240"/>
      <c r="Q50" s="240"/>
      <c r="R50" s="250"/>
      <c r="S50" s="251"/>
      <c r="T50" s="251">
        <v>2</v>
      </c>
      <c r="U50" s="252"/>
      <c r="V50" s="252"/>
      <c r="W50" s="253"/>
      <c r="X50" s="253"/>
      <c r="Y50" s="253"/>
      <c r="Z50" s="254"/>
      <c r="AA50" s="253">
        <v>30</v>
      </c>
      <c r="AB50" s="264"/>
      <c r="AC50" s="253"/>
    </row>
    <row r="51" spans="1:29" s="255" customFormat="1" ht="15.75" x14ac:dyDescent="0.2">
      <c r="A51" s="240">
        <f t="shared" si="1"/>
        <v>19</v>
      </c>
      <c r="B51" s="265" t="s">
        <v>402</v>
      </c>
      <c r="C51" s="266" t="s">
        <v>64</v>
      </c>
      <c r="D51" s="267" t="s">
        <v>374</v>
      </c>
      <c r="E51" s="271" t="s">
        <v>369</v>
      </c>
      <c r="F51" s="271">
        <v>13.11</v>
      </c>
      <c r="G51" s="271" t="s">
        <v>395</v>
      </c>
      <c r="H51" s="245">
        <v>17697</v>
      </c>
      <c r="I51" s="269">
        <v>4.95</v>
      </c>
      <c r="J51" s="247"/>
      <c r="K51" s="248">
        <v>12</v>
      </c>
      <c r="L51" s="248"/>
      <c r="M51" s="248"/>
      <c r="N51" s="249">
        <f t="shared" si="0"/>
        <v>0.75</v>
      </c>
      <c r="O51" s="240">
        <v>12</v>
      </c>
      <c r="P51" s="240"/>
      <c r="Q51" s="240"/>
      <c r="R51" s="250">
        <v>50</v>
      </c>
      <c r="S51" s="251"/>
      <c r="T51" s="251"/>
      <c r="U51" s="252"/>
      <c r="V51" s="252"/>
      <c r="W51" s="253"/>
      <c r="X51" s="253"/>
      <c r="Y51" s="253"/>
      <c r="Z51" s="254"/>
      <c r="AA51" s="253">
        <v>35</v>
      </c>
      <c r="AB51" s="264"/>
      <c r="AC51" s="253"/>
    </row>
    <row r="52" spans="1:29" s="255" customFormat="1" ht="15.75" x14ac:dyDescent="0.2">
      <c r="A52" s="240">
        <f t="shared" si="1"/>
        <v>20</v>
      </c>
      <c r="B52" s="256" t="s">
        <v>403</v>
      </c>
      <c r="C52" s="257" t="s">
        <v>64</v>
      </c>
      <c r="D52" s="258" t="s">
        <v>374</v>
      </c>
      <c r="E52" s="287" t="s">
        <v>369</v>
      </c>
      <c r="F52" s="268">
        <v>23</v>
      </c>
      <c r="G52" s="261" t="s">
        <v>370</v>
      </c>
      <c r="H52" s="245">
        <v>17697</v>
      </c>
      <c r="I52" s="269">
        <v>5.12</v>
      </c>
      <c r="J52" s="247"/>
      <c r="K52" s="248">
        <v>8</v>
      </c>
      <c r="L52" s="248"/>
      <c r="M52" s="248"/>
      <c r="N52" s="249">
        <f t="shared" si="0"/>
        <v>0.5</v>
      </c>
      <c r="O52" s="240">
        <v>8</v>
      </c>
      <c r="P52" s="240"/>
      <c r="Q52" s="240"/>
      <c r="R52" s="250">
        <v>50</v>
      </c>
      <c r="S52" s="251"/>
      <c r="T52" s="251"/>
      <c r="U52" s="252"/>
      <c r="V52" s="252"/>
      <c r="W52" s="253"/>
      <c r="X52" s="253"/>
      <c r="Y52" s="253"/>
      <c r="Z52" s="254"/>
      <c r="AA52" s="253">
        <v>35</v>
      </c>
      <c r="AB52" s="264"/>
      <c r="AC52" s="253"/>
    </row>
    <row r="53" spans="1:29" s="255" customFormat="1" ht="15.75" x14ac:dyDescent="0.2">
      <c r="A53" s="240">
        <f t="shared" si="1"/>
        <v>21</v>
      </c>
      <c r="B53" s="256" t="s">
        <v>404</v>
      </c>
      <c r="C53" s="257" t="s">
        <v>64</v>
      </c>
      <c r="D53" s="258" t="s">
        <v>405</v>
      </c>
      <c r="E53" s="287" t="s">
        <v>369</v>
      </c>
      <c r="F53" s="268">
        <v>22.09</v>
      </c>
      <c r="G53" s="261" t="s">
        <v>370</v>
      </c>
      <c r="H53" s="245">
        <v>17697</v>
      </c>
      <c r="I53" s="269">
        <v>5.12</v>
      </c>
      <c r="J53" s="247"/>
      <c r="K53" s="248"/>
      <c r="L53" s="248">
        <v>24</v>
      </c>
      <c r="M53" s="248"/>
      <c r="N53" s="249">
        <f t="shared" si="0"/>
        <v>1.5</v>
      </c>
      <c r="O53" s="240"/>
      <c r="P53" s="240">
        <v>24</v>
      </c>
      <c r="Q53" s="240"/>
      <c r="R53" s="250">
        <v>60</v>
      </c>
      <c r="S53" s="251"/>
      <c r="T53" s="251"/>
      <c r="U53" s="252"/>
      <c r="V53" s="252"/>
      <c r="W53" s="253"/>
      <c r="X53" s="253"/>
      <c r="Y53" s="253"/>
      <c r="Z53" s="254"/>
      <c r="AA53" s="253">
        <v>35</v>
      </c>
      <c r="AB53" s="264"/>
      <c r="AC53" s="253"/>
    </row>
    <row r="54" spans="1:29" s="255" customFormat="1" ht="15.75" x14ac:dyDescent="0.2">
      <c r="A54" s="240">
        <f t="shared" si="1"/>
        <v>22</v>
      </c>
      <c r="B54" s="256" t="s">
        <v>406</v>
      </c>
      <c r="C54" s="257" t="s">
        <v>64</v>
      </c>
      <c r="D54" s="258" t="s">
        <v>368</v>
      </c>
      <c r="E54" s="287" t="s">
        <v>369</v>
      </c>
      <c r="F54" s="260">
        <v>14.1</v>
      </c>
      <c r="G54" s="261" t="s">
        <v>370</v>
      </c>
      <c r="H54" s="245">
        <v>17697</v>
      </c>
      <c r="I54" s="262">
        <v>4.95</v>
      </c>
      <c r="J54" s="247"/>
      <c r="K54" s="248">
        <v>18</v>
      </c>
      <c r="L54" s="248">
        <v>5</v>
      </c>
      <c r="M54" s="248"/>
      <c r="N54" s="249">
        <f t="shared" si="0"/>
        <v>1.4375</v>
      </c>
      <c r="O54" s="240">
        <v>6</v>
      </c>
      <c r="P54" s="240">
        <v>5</v>
      </c>
      <c r="Q54" s="240"/>
      <c r="R54" s="250">
        <v>60</v>
      </c>
      <c r="S54" s="251"/>
      <c r="T54" s="251">
        <v>3</v>
      </c>
      <c r="U54" s="252"/>
      <c r="V54" s="252"/>
      <c r="W54" s="253"/>
      <c r="X54" s="253"/>
      <c r="Y54" s="253"/>
      <c r="Z54" s="254"/>
      <c r="AA54" s="253">
        <v>35</v>
      </c>
      <c r="AB54" s="264"/>
      <c r="AC54" s="253"/>
    </row>
    <row r="55" spans="1:29" s="255" customFormat="1" ht="31.5" x14ac:dyDescent="0.2">
      <c r="A55" s="240">
        <f t="shared" si="1"/>
        <v>23</v>
      </c>
      <c r="B55" s="265" t="s">
        <v>407</v>
      </c>
      <c r="C55" s="270" t="s">
        <v>408</v>
      </c>
      <c r="D55" s="271" t="s">
        <v>409</v>
      </c>
      <c r="E55" s="271" t="s">
        <v>394</v>
      </c>
      <c r="F55" s="268">
        <v>10.11</v>
      </c>
      <c r="G55" s="271" t="s">
        <v>388</v>
      </c>
      <c r="H55" s="245">
        <v>17697</v>
      </c>
      <c r="I55" s="272">
        <v>4.03</v>
      </c>
      <c r="J55" s="247"/>
      <c r="K55" s="248">
        <v>18</v>
      </c>
      <c r="L55" s="248">
        <v>6</v>
      </c>
      <c r="M55" s="248"/>
      <c r="N55" s="249">
        <f t="shared" si="0"/>
        <v>1.5</v>
      </c>
      <c r="O55" s="240"/>
      <c r="P55" s="240"/>
      <c r="Q55" s="240"/>
      <c r="R55" s="250"/>
      <c r="S55" s="251"/>
      <c r="T55" s="251">
        <v>2</v>
      </c>
      <c r="U55" s="252"/>
      <c r="V55" s="252"/>
      <c r="W55" s="253"/>
      <c r="X55" s="253"/>
      <c r="Y55" s="253"/>
      <c r="Z55" s="254"/>
      <c r="AA55" s="253">
        <v>30</v>
      </c>
      <c r="AB55" s="264"/>
      <c r="AC55" s="253"/>
    </row>
    <row r="56" spans="1:29" s="255" customFormat="1" ht="15.75" x14ac:dyDescent="0.2">
      <c r="A56" s="240">
        <f t="shared" si="1"/>
        <v>24</v>
      </c>
      <c r="B56" s="256" t="s">
        <v>410</v>
      </c>
      <c r="C56" s="257" t="s">
        <v>64</v>
      </c>
      <c r="D56" s="258" t="s">
        <v>390</v>
      </c>
      <c r="E56" s="287" t="s">
        <v>369</v>
      </c>
      <c r="F56" s="260">
        <v>25.11</v>
      </c>
      <c r="G56" s="261" t="s">
        <v>370</v>
      </c>
      <c r="H56" s="245">
        <v>17697</v>
      </c>
      <c r="I56" s="262">
        <v>5.2</v>
      </c>
      <c r="J56" s="247"/>
      <c r="K56" s="248"/>
      <c r="L56" s="248">
        <v>22</v>
      </c>
      <c r="M56" s="248">
        <v>2</v>
      </c>
      <c r="N56" s="249">
        <f t="shared" si="0"/>
        <v>1.5</v>
      </c>
      <c r="O56" s="240"/>
      <c r="P56" s="240"/>
      <c r="Q56" s="240"/>
      <c r="R56" s="250"/>
      <c r="S56" s="251">
        <v>10</v>
      </c>
      <c r="T56" s="251">
        <v>4</v>
      </c>
      <c r="U56" s="252"/>
      <c r="V56" s="252"/>
      <c r="W56" s="253"/>
      <c r="X56" s="253"/>
      <c r="Y56" s="253"/>
      <c r="Z56" s="254"/>
      <c r="AA56" s="253">
        <v>35</v>
      </c>
      <c r="AB56" s="251">
        <v>2</v>
      </c>
      <c r="AC56" s="253"/>
    </row>
    <row r="57" spans="1:29" s="255" customFormat="1" ht="15.75" x14ac:dyDescent="0.2">
      <c r="A57" s="240">
        <f t="shared" si="1"/>
        <v>25</v>
      </c>
      <c r="B57" s="283" t="s">
        <v>411</v>
      </c>
      <c r="C57" s="270" t="s">
        <v>408</v>
      </c>
      <c r="D57" s="271" t="s">
        <v>374</v>
      </c>
      <c r="E57" s="271" t="s">
        <v>394</v>
      </c>
      <c r="F57" s="260">
        <v>8.0299999999999994</v>
      </c>
      <c r="G57" s="271" t="s">
        <v>388</v>
      </c>
      <c r="H57" s="245">
        <v>17697</v>
      </c>
      <c r="I57" s="280">
        <v>3.97</v>
      </c>
      <c r="J57" s="247"/>
      <c r="K57" s="248">
        <v>21</v>
      </c>
      <c r="L57" s="248"/>
      <c r="M57" s="248"/>
      <c r="N57" s="249">
        <f t="shared" si="0"/>
        <v>1.3125</v>
      </c>
      <c r="O57" s="240">
        <v>17</v>
      </c>
      <c r="P57" s="240"/>
      <c r="Q57" s="240"/>
      <c r="R57" s="250">
        <v>50</v>
      </c>
      <c r="S57" s="251"/>
      <c r="T57" s="251"/>
      <c r="U57" s="252"/>
      <c r="V57" s="252"/>
      <c r="W57" s="253"/>
      <c r="X57" s="253"/>
      <c r="Y57" s="253"/>
      <c r="Z57" s="254"/>
      <c r="AA57" s="253">
        <v>30</v>
      </c>
      <c r="AB57" s="264"/>
      <c r="AC57" s="253"/>
    </row>
    <row r="58" spans="1:29" s="255" customFormat="1" ht="15.75" x14ac:dyDescent="0.2">
      <c r="A58" s="240">
        <f t="shared" si="1"/>
        <v>26</v>
      </c>
      <c r="B58" s="265" t="s">
        <v>412</v>
      </c>
      <c r="C58" s="270" t="s">
        <v>64</v>
      </c>
      <c r="D58" s="271" t="s">
        <v>376</v>
      </c>
      <c r="E58" s="271" t="s">
        <v>394</v>
      </c>
      <c r="F58" s="268">
        <v>34.1</v>
      </c>
      <c r="G58" s="271" t="s">
        <v>399</v>
      </c>
      <c r="H58" s="245">
        <v>17697</v>
      </c>
      <c r="I58" s="272">
        <v>5.16</v>
      </c>
      <c r="J58" s="247"/>
      <c r="K58" s="273"/>
      <c r="L58" s="248">
        <v>20</v>
      </c>
      <c r="M58" s="248">
        <v>4</v>
      </c>
      <c r="N58" s="249">
        <f t="shared" si="0"/>
        <v>1.5</v>
      </c>
      <c r="O58" s="240"/>
      <c r="P58" s="240">
        <v>20</v>
      </c>
      <c r="Q58" s="240">
        <v>4</v>
      </c>
      <c r="R58" s="250">
        <v>60</v>
      </c>
      <c r="S58" s="251"/>
      <c r="T58" s="251">
        <v>3</v>
      </c>
      <c r="U58" s="252"/>
      <c r="V58" s="252"/>
      <c r="W58" s="253"/>
      <c r="X58" s="253"/>
      <c r="Y58" s="253"/>
      <c r="Z58" s="254"/>
      <c r="AA58" s="253">
        <v>30</v>
      </c>
      <c r="AB58" s="264"/>
      <c r="AC58" s="253"/>
    </row>
    <row r="59" spans="1:29" s="255" customFormat="1" ht="15.75" x14ac:dyDescent="0.2">
      <c r="A59" s="240">
        <f t="shared" si="1"/>
        <v>27</v>
      </c>
      <c r="B59" s="256" t="s">
        <v>413</v>
      </c>
      <c r="C59" s="257" t="s">
        <v>64</v>
      </c>
      <c r="D59" s="261" t="s">
        <v>393</v>
      </c>
      <c r="E59" s="277" t="s">
        <v>380</v>
      </c>
      <c r="F59" s="282">
        <v>37</v>
      </c>
      <c r="G59" s="279" t="s">
        <v>381</v>
      </c>
      <c r="H59" s="245">
        <v>17697</v>
      </c>
      <c r="I59" s="262">
        <v>5.41</v>
      </c>
      <c r="J59" s="247"/>
      <c r="K59" s="248"/>
      <c r="L59" s="248">
        <v>10</v>
      </c>
      <c r="M59" s="248">
        <v>14</v>
      </c>
      <c r="N59" s="249">
        <f t="shared" si="0"/>
        <v>1.5</v>
      </c>
      <c r="O59" s="240"/>
      <c r="P59" s="240">
        <v>10</v>
      </c>
      <c r="Q59" s="240">
        <v>13</v>
      </c>
      <c r="R59" s="250"/>
      <c r="S59" s="251">
        <v>20</v>
      </c>
      <c r="T59" s="251">
        <v>7</v>
      </c>
      <c r="U59" s="252"/>
      <c r="V59" s="252"/>
      <c r="W59" s="253"/>
      <c r="X59" s="253"/>
      <c r="Y59" s="253"/>
      <c r="Z59" s="254"/>
      <c r="AA59" s="253">
        <v>40</v>
      </c>
      <c r="AB59" s="251">
        <v>4</v>
      </c>
      <c r="AC59" s="253"/>
    </row>
    <row r="60" spans="1:29" s="255" customFormat="1" ht="15.75" x14ac:dyDescent="0.2">
      <c r="A60" s="240">
        <f t="shared" si="1"/>
        <v>28</v>
      </c>
      <c r="B60" s="288" t="s">
        <v>414</v>
      </c>
      <c r="C60" s="289" t="s">
        <v>64</v>
      </c>
      <c r="D60" s="289" t="s">
        <v>415</v>
      </c>
      <c r="E60" s="271" t="s">
        <v>394</v>
      </c>
      <c r="F60" s="290">
        <v>6</v>
      </c>
      <c r="G60" s="289" t="s">
        <v>399</v>
      </c>
      <c r="H60" s="245">
        <v>17697</v>
      </c>
      <c r="I60" s="289">
        <v>4.66</v>
      </c>
      <c r="J60" s="247"/>
      <c r="K60" s="248"/>
      <c r="L60" s="248">
        <v>24</v>
      </c>
      <c r="M60" s="248"/>
      <c r="N60" s="249">
        <f t="shared" si="0"/>
        <v>1.5</v>
      </c>
      <c r="O60" s="240"/>
      <c r="P60" s="240"/>
      <c r="Q60" s="240"/>
      <c r="R60" s="250"/>
      <c r="S60" s="251">
        <v>40</v>
      </c>
      <c r="T60" s="251"/>
      <c r="U60" s="252"/>
      <c r="V60" s="252"/>
      <c r="W60" s="253"/>
      <c r="X60" s="253"/>
      <c r="Y60" s="253"/>
      <c r="Z60" s="254"/>
      <c r="AA60" s="253">
        <v>30</v>
      </c>
      <c r="AB60" s="264"/>
      <c r="AC60" s="253"/>
    </row>
    <row r="61" spans="1:29" s="255" customFormat="1" ht="15.75" x14ac:dyDescent="0.2">
      <c r="A61" s="240">
        <f t="shared" si="1"/>
        <v>29</v>
      </c>
      <c r="B61" s="256" t="s">
        <v>416</v>
      </c>
      <c r="C61" s="257" t="s">
        <v>64</v>
      </c>
      <c r="D61" s="258" t="s">
        <v>409</v>
      </c>
      <c r="E61" s="277" t="s">
        <v>380</v>
      </c>
      <c r="F61" s="282">
        <v>32.04</v>
      </c>
      <c r="G61" s="279" t="s">
        <v>381</v>
      </c>
      <c r="H61" s="245">
        <v>17697</v>
      </c>
      <c r="I61" s="262">
        <v>5.41</v>
      </c>
      <c r="J61" s="247"/>
      <c r="K61" s="248"/>
      <c r="L61" s="248">
        <v>18</v>
      </c>
      <c r="M61" s="248">
        <v>6</v>
      </c>
      <c r="N61" s="249">
        <f t="shared" si="0"/>
        <v>1.5</v>
      </c>
      <c r="O61" s="240"/>
      <c r="P61" s="240"/>
      <c r="Q61" s="240"/>
      <c r="R61" s="250"/>
      <c r="S61" s="251"/>
      <c r="T61" s="251"/>
      <c r="U61" s="252"/>
      <c r="V61" s="252"/>
      <c r="W61" s="253"/>
      <c r="X61" s="253"/>
      <c r="Y61" s="253"/>
      <c r="Z61" s="254"/>
      <c r="AA61" s="253">
        <v>40</v>
      </c>
      <c r="AB61" s="264"/>
      <c r="AC61" s="253"/>
    </row>
    <row r="62" spans="1:29" s="255" customFormat="1" ht="15.75" x14ac:dyDescent="0.2">
      <c r="A62" s="240">
        <f t="shared" si="1"/>
        <v>30</v>
      </c>
      <c r="B62" s="256" t="s">
        <v>417</v>
      </c>
      <c r="C62" s="257" t="s">
        <v>64</v>
      </c>
      <c r="D62" s="258" t="s">
        <v>405</v>
      </c>
      <c r="E62" s="277" t="s">
        <v>380</v>
      </c>
      <c r="F62" s="260">
        <v>29</v>
      </c>
      <c r="G62" s="261" t="s">
        <v>381</v>
      </c>
      <c r="H62" s="245">
        <v>17697</v>
      </c>
      <c r="I62" s="262">
        <v>5.41</v>
      </c>
      <c r="J62" s="247"/>
      <c r="K62" s="248"/>
      <c r="L62" s="248">
        <v>20</v>
      </c>
      <c r="M62" s="248">
        <v>4</v>
      </c>
      <c r="N62" s="249">
        <f t="shared" si="0"/>
        <v>1.5</v>
      </c>
      <c r="O62" s="240"/>
      <c r="P62" s="240">
        <v>20</v>
      </c>
      <c r="Q62" s="240">
        <v>3</v>
      </c>
      <c r="R62" s="250">
        <v>60</v>
      </c>
      <c r="S62" s="251"/>
      <c r="T62" s="251">
        <v>4</v>
      </c>
      <c r="U62" s="252"/>
      <c r="V62" s="252"/>
      <c r="W62" s="253"/>
      <c r="X62" s="253"/>
      <c r="Y62" s="253"/>
      <c r="Z62" s="254"/>
      <c r="AA62" s="253">
        <v>40</v>
      </c>
      <c r="AB62" s="264"/>
      <c r="AC62" s="253"/>
    </row>
    <row r="63" spans="1:29" s="255" customFormat="1" ht="15.75" x14ac:dyDescent="0.2">
      <c r="A63" s="240">
        <f t="shared" si="1"/>
        <v>31</v>
      </c>
      <c r="B63" s="265" t="s">
        <v>418</v>
      </c>
      <c r="C63" s="266" t="s">
        <v>64</v>
      </c>
      <c r="D63" s="267" t="s">
        <v>378</v>
      </c>
      <c r="E63" s="287" t="s">
        <v>369</v>
      </c>
      <c r="F63" s="268">
        <v>20</v>
      </c>
      <c r="G63" s="271" t="s">
        <v>395</v>
      </c>
      <c r="H63" s="245">
        <v>17697</v>
      </c>
      <c r="I63" s="272">
        <v>5.12</v>
      </c>
      <c r="J63" s="247"/>
      <c r="K63" s="248"/>
      <c r="L63" s="248">
        <v>6</v>
      </c>
      <c r="M63" s="248">
        <v>2</v>
      </c>
      <c r="N63" s="249">
        <f t="shared" si="0"/>
        <v>0.5</v>
      </c>
      <c r="O63" s="240"/>
      <c r="P63" s="240"/>
      <c r="Q63" s="240"/>
      <c r="R63" s="250">
        <v>60</v>
      </c>
      <c r="S63" s="251"/>
      <c r="T63" s="251">
        <v>2</v>
      </c>
      <c r="U63" s="252"/>
      <c r="V63" s="252"/>
      <c r="W63" s="253"/>
      <c r="X63" s="253"/>
      <c r="Y63" s="253"/>
      <c r="Z63" s="254"/>
      <c r="AA63" s="253">
        <v>35</v>
      </c>
      <c r="AB63" s="264"/>
      <c r="AC63" s="253"/>
    </row>
    <row r="64" spans="1:29" s="255" customFormat="1" ht="15.75" x14ac:dyDescent="0.2">
      <c r="A64" s="240">
        <f t="shared" si="1"/>
        <v>32</v>
      </c>
      <c r="B64" s="265" t="s">
        <v>419</v>
      </c>
      <c r="C64" s="257" t="s">
        <v>64</v>
      </c>
      <c r="D64" s="271" t="s">
        <v>405</v>
      </c>
      <c r="E64" s="271" t="s">
        <v>365</v>
      </c>
      <c r="F64" s="268">
        <v>15.09</v>
      </c>
      <c r="G64" s="271" t="s">
        <v>372</v>
      </c>
      <c r="H64" s="245">
        <v>17697</v>
      </c>
      <c r="I64" s="272">
        <v>4.59</v>
      </c>
      <c r="J64" s="247"/>
      <c r="K64" s="248"/>
      <c r="L64" s="248"/>
      <c r="M64" s="248"/>
      <c r="N64" s="249">
        <f t="shared" si="0"/>
        <v>0</v>
      </c>
      <c r="O64" s="240"/>
      <c r="P64" s="240"/>
      <c r="Q64" s="240"/>
      <c r="R64" s="250"/>
      <c r="S64" s="251"/>
      <c r="T64" s="251"/>
      <c r="U64" s="252"/>
      <c r="V64" s="252"/>
      <c r="W64" s="253"/>
      <c r="X64" s="253"/>
      <c r="Y64" s="253"/>
      <c r="Z64" s="254"/>
      <c r="AA64" s="253"/>
      <c r="AB64" s="251">
        <v>4</v>
      </c>
      <c r="AC64" s="253"/>
    </row>
    <row r="65" spans="1:29" s="255" customFormat="1" ht="15.75" x14ac:dyDescent="0.2">
      <c r="A65" s="240">
        <f t="shared" si="1"/>
        <v>33</v>
      </c>
      <c r="B65" s="256" t="s">
        <v>420</v>
      </c>
      <c r="C65" s="257" t="s">
        <v>64</v>
      </c>
      <c r="D65" s="258" t="s">
        <v>374</v>
      </c>
      <c r="E65" s="277" t="s">
        <v>380</v>
      </c>
      <c r="F65" s="291">
        <v>19.11</v>
      </c>
      <c r="G65" s="279" t="s">
        <v>381</v>
      </c>
      <c r="H65" s="245">
        <v>17697</v>
      </c>
      <c r="I65" s="262">
        <v>5.32</v>
      </c>
      <c r="J65" s="247"/>
      <c r="K65" s="248">
        <v>21</v>
      </c>
      <c r="L65" s="248"/>
      <c r="M65" s="248"/>
      <c r="N65" s="249">
        <f t="shared" si="0"/>
        <v>1.3125</v>
      </c>
      <c r="O65" s="240">
        <v>18</v>
      </c>
      <c r="P65" s="240"/>
      <c r="Q65" s="240"/>
      <c r="R65" s="250">
        <v>50</v>
      </c>
      <c r="S65" s="251"/>
      <c r="T65" s="251">
        <v>21</v>
      </c>
      <c r="U65" s="252"/>
      <c r="V65" s="252"/>
      <c r="W65" s="253"/>
      <c r="X65" s="253"/>
      <c r="Y65" s="253"/>
      <c r="Z65" s="254"/>
      <c r="AA65" s="253">
        <v>40</v>
      </c>
      <c r="AB65" s="264"/>
      <c r="AC65" s="253"/>
    </row>
    <row r="66" spans="1:29" s="255" customFormat="1" ht="15.75" x14ac:dyDescent="0.2">
      <c r="A66" s="240">
        <f t="shared" si="1"/>
        <v>34</v>
      </c>
      <c r="B66" s="256" t="s">
        <v>421</v>
      </c>
      <c r="C66" s="257" t="s">
        <v>64</v>
      </c>
      <c r="D66" s="258" t="s">
        <v>374</v>
      </c>
      <c r="E66" s="287" t="s">
        <v>369</v>
      </c>
      <c r="F66" s="260">
        <v>27.03</v>
      </c>
      <c r="G66" s="261" t="s">
        <v>370</v>
      </c>
      <c r="H66" s="245">
        <v>17697</v>
      </c>
      <c r="I66" s="262">
        <v>5.2</v>
      </c>
      <c r="J66" s="247"/>
      <c r="K66" s="248">
        <v>20</v>
      </c>
      <c r="L66" s="248"/>
      <c r="M66" s="248"/>
      <c r="N66" s="249">
        <f t="shared" si="0"/>
        <v>1.25</v>
      </c>
      <c r="O66" s="240">
        <v>17</v>
      </c>
      <c r="P66" s="240"/>
      <c r="Q66" s="240"/>
      <c r="R66" s="250">
        <v>50</v>
      </c>
      <c r="S66" s="251"/>
      <c r="T66" s="251"/>
      <c r="U66" s="252"/>
      <c r="V66" s="252"/>
      <c r="W66" s="253"/>
      <c r="X66" s="253"/>
      <c r="Y66" s="253"/>
      <c r="Z66" s="254"/>
      <c r="AA66" s="253">
        <v>35</v>
      </c>
      <c r="AB66" s="264"/>
      <c r="AC66" s="253"/>
    </row>
    <row r="67" spans="1:29" s="255" customFormat="1" ht="15.75" x14ac:dyDescent="0.2">
      <c r="A67" s="240">
        <f t="shared" si="1"/>
        <v>35</v>
      </c>
      <c r="B67" s="265" t="s">
        <v>422</v>
      </c>
      <c r="C67" s="266" t="s">
        <v>64</v>
      </c>
      <c r="D67" s="267" t="s">
        <v>374</v>
      </c>
      <c r="E67" s="271" t="s">
        <v>369</v>
      </c>
      <c r="F67" s="268">
        <v>16.09</v>
      </c>
      <c r="G67" s="271" t="s">
        <v>370</v>
      </c>
      <c r="H67" s="245">
        <v>17697</v>
      </c>
      <c r="I67" s="269">
        <v>5.03</v>
      </c>
      <c r="J67" s="247"/>
      <c r="K67" s="248">
        <v>12</v>
      </c>
      <c r="L67" s="248"/>
      <c r="M67" s="248"/>
      <c r="N67" s="249">
        <f t="shared" si="0"/>
        <v>0.75</v>
      </c>
      <c r="O67" s="240">
        <v>12</v>
      </c>
      <c r="P67" s="240"/>
      <c r="Q67" s="240"/>
      <c r="R67" s="250">
        <v>50</v>
      </c>
      <c r="S67" s="251"/>
      <c r="T67" s="251"/>
      <c r="U67" s="252"/>
      <c r="V67" s="252"/>
      <c r="W67" s="253"/>
      <c r="X67" s="253"/>
      <c r="Y67" s="253"/>
      <c r="Z67" s="254"/>
      <c r="AA67" s="253">
        <v>35</v>
      </c>
      <c r="AB67" s="264"/>
      <c r="AC67" s="253"/>
    </row>
    <row r="68" spans="1:29" s="255" customFormat="1" ht="15.75" x14ac:dyDescent="0.2">
      <c r="A68" s="240">
        <f>A67+1</f>
        <v>36</v>
      </c>
      <c r="B68" s="281" t="s">
        <v>423</v>
      </c>
      <c r="C68" s="257" t="s">
        <v>64</v>
      </c>
      <c r="D68" s="258" t="s">
        <v>323</v>
      </c>
      <c r="E68" s="287" t="s">
        <v>369</v>
      </c>
      <c r="F68" s="260">
        <v>26</v>
      </c>
      <c r="G68" s="261" t="s">
        <v>370</v>
      </c>
      <c r="H68" s="245">
        <v>17697</v>
      </c>
      <c r="I68" s="262">
        <v>5.2</v>
      </c>
      <c r="J68" s="247"/>
      <c r="K68" s="248"/>
      <c r="L68" s="248">
        <v>15</v>
      </c>
      <c r="M68" s="248">
        <v>7</v>
      </c>
      <c r="N68" s="249">
        <f>(K68+L68+M68)/16</f>
        <v>1.375</v>
      </c>
      <c r="O68" s="240"/>
      <c r="P68" s="240">
        <v>15</v>
      </c>
      <c r="Q68" s="240">
        <v>5</v>
      </c>
      <c r="R68" s="250">
        <v>60</v>
      </c>
      <c r="S68" s="251">
        <v>20</v>
      </c>
      <c r="T68" s="251">
        <v>6</v>
      </c>
      <c r="U68" s="252"/>
      <c r="V68" s="252"/>
      <c r="W68" s="253">
        <v>100</v>
      </c>
      <c r="X68" s="253"/>
      <c r="Y68" s="253"/>
      <c r="Z68" s="254"/>
      <c r="AA68" s="253"/>
      <c r="AB68" s="251">
        <v>2</v>
      </c>
      <c r="AC68" s="253"/>
    </row>
    <row r="69" spans="1:29" s="255" customFormat="1" ht="15.75" x14ac:dyDescent="0.2">
      <c r="A69" s="240"/>
      <c r="B69" s="281" t="s">
        <v>423</v>
      </c>
      <c r="C69" s="257" t="s">
        <v>64</v>
      </c>
      <c r="D69" s="258" t="s">
        <v>424</v>
      </c>
      <c r="E69" s="287" t="s">
        <v>369</v>
      </c>
      <c r="F69" s="260">
        <v>26</v>
      </c>
      <c r="G69" s="261" t="s">
        <v>370</v>
      </c>
      <c r="H69" s="245">
        <v>17697</v>
      </c>
      <c r="I69" s="262">
        <v>5.2</v>
      </c>
      <c r="J69" s="247"/>
      <c r="K69" s="248"/>
      <c r="L69" s="248">
        <v>2</v>
      </c>
      <c r="M69" s="248"/>
      <c r="N69" s="249">
        <f>(K69+L69+M69)/16</f>
        <v>0.125</v>
      </c>
      <c r="O69" s="240"/>
      <c r="P69" s="240"/>
      <c r="Q69" s="240"/>
      <c r="R69" s="250"/>
      <c r="S69" s="251"/>
      <c r="T69" s="251"/>
      <c r="U69" s="252"/>
      <c r="V69" s="252"/>
      <c r="W69" s="253"/>
      <c r="X69" s="253"/>
      <c r="Y69" s="253"/>
      <c r="Z69" s="254"/>
      <c r="AA69" s="253"/>
      <c r="AB69" s="251"/>
      <c r="AC69" s="253"/>
    </row>
    <row r="70" spans="1:29" s="255" customFormat="1" ht="15.75" x14ac:dyDescent="0.2">
      <c r="A70" s="240"/>
      <c r="B70" s="281" t="s">
        <v>423</v>
      </c>
      <c r="C70" s="257" t="s">
        <v>64</v>
      </c>
      <c r="D70" s="258" t="s">
        <v>323</v>
      </c>
      <c r="E70" s="287" t="s">
        <v>369</v>
      </c>
      <c r="F70" s="260">
        <v>26</v>
      </c>
      <c r="G70" s="261" t="s">
        <v>425</v>
      </c>
      <c r="H70" s="245">
        <v>17697</v>
      </c>
      <c r="I70" s="262">
        <v>4.1900000000000004</v>
      </c>
      <c r="J70" s="247"/>
      <c r="K70" s="248"/>
      <c r="L70" s="248"/>
      <c r="M70" s="248"/>
      <c r="N70" s="249">
        <f t="shared" si="0"/>
        <v>0</v>
      </c>
      <c r="O70" s="240"/>
      <c r="P70" s="240"/>
      <c r="Q70" s="240"/>
      <c r="R70" s="250"/>
      <c r="S70" s="251"/>
      <c r="T70" s="251"/>
      <c r="U70" s="252"/>
      <c r="V70" s="252"/>
      <c r="W70" s="253"/>
      <c r="X70" s="253"/>
      <c r="Y70" s="253"/>
      <c r="Z70" s="254">
        <v>2</v>
      </c>
      <c r="AA70" s="253"/>
      <c r="AB70" s="251"/>
      <c r="AC70" s="253"/>
    </row>
    <row r="71" spans="1:29" s="255" customFormat="1" ht="15.75" x14ac:dyDescent="0.2">
      <c r="A71" s="240">
        <v>37</v>
      </c>
      <c r="B71" s="281" t="s">
        <v>426</v>
      </c>
      <c r="C71" s="257" t="s">
        <v>64</v>
      </c>
      <c r="D71" s="258" t="s">
        <v>427</v>
      </c>
      <c r="E71" s="287" t="s">
        <v>365</v>
      </c>
      <c r="F71" s="260">
        <v>0.01</v>
      </c>
      <c r="G71" s="271" t="s">
        <v>372</v>
      </c>
      <c r="H71" s="245">
        <v>17697</v>
      </c>
      <c r="I71" s="262">
        <v>4.0999999999999996</v>
      </c>
      <c r="J71" s="247">
        <v>20</v>
      </c>
      <c r="K71" s="248"/>
      <c r="L71" s="248"/>
      <c r="M71" s="248"/>
      <c r="N71" s="249">
        <f t="shared" si="0"/>
        <v>0</v>
      </c>
      <c r="O71" s="240"/>
      <c r="P71" s="240"/>
      <c r="Q71" s="240"/>
      <c r="R71" s="250"/>
      <c r="S71" s="251"/>
      <c r="T71" s="251"/>
      <c r="U71" s="252"/>
      <c r="V71" s="252"/>
      <c r="W71" s="253"/>
      <c r="X71" s="253"/>
      <c r="Y71" s="253"/>
      <c r="Z71" s="254"/>
      <c r="AA71" s="253"/>
      <c r="AB71" s="251"/>
      <c r="AC71" s="253"/>
    </row>
    <row r="72" spans="1:29" s="255" customFormat="1" ht="31.5" x14ac:dyDescent="0.2">
      <c r="A72" s="240">
        <f>A71+1</f>
        <v>38</v>
      </c>
      <c r="B72" s="256" t="s">
        <v>428</v>
      </c>
      <c r="C72" s="257" t="s">
        <v>64</v>
      </c>
      <c r="D72" s="258" t="s">
        <v>429</v>
      </c>
      <c r="E72" s="277" t="s">
        <v>380</v>
      </c>
      <c r="F72" s="292">
        <v>22</v>
      </c>
      <c r="G72" s="279" t="s">
        <v>381</v>
      </c>
      <c r="H72" s="245">
        <v>17697</v>
      </c>
      <c r="I72" s="262">
        <v>5.32</v>
      </c>
      <c r="J72" s="247"/>
      <c r="K72" s="248"/>
      <c r="L72" s="248">
        <v>24</v>
      </c>
      <c r="M72" s="248"/>
      <c r="N72" s="249">
        <f t="shared" si="0"/>
        <v>1.5</v>
      </c>
      <c r="O72" s="240"/>
      <c r="P72" s="240"/>
      <c r="Q72" s="240"/>
      <c r="R72" s="250">
        <v>60</v>
      </c>
      <c r="S72" s="251">
        <v>20</v>
      </c>
      <c r="T72" s="251">
        <v>1</v>
      </c>
      <c r="U72" s="252"/>
      <c r="V72" s="252"/>
      <c r="W72" s="253"/>
      <c r="X72" s="253"/>
      <c r="Y72" s="253"/>
      <c r="Z72" s="254"/>
      <c r="AA72" s="253"/>
      <c r="AB72" s="264"/>
      <c r="AC72" s="253"/>
    </row>
    <row r="73" spans="1:29" s="255" customFormat="1" ht="31.5" x14ac:dyDescent="0.2">
      <c r="A73" s="240"/>
      <c r="B73" s="265" t="s">
        <v>428</v>
      </c>
      <c r="C73" s="266" t="s">
        <v>64</v>
      </c>
      <c r="D73" s="276" t="s">
        <v>364</v>
      </c>
      <c r="E73" s="270" t="s">
        <v>369</v>
      </c>
      <c r="F73" s="292">
        <v>22</v>
      </c>
      <c r="G73" s="271" t="s">
        <v>425</v>
      </c>
      <c r="H73" s="245">
        <v>17697</v>
      </c>
      <c r="I73" s="293">
        <v>4.12</v>
      </c>
      <c r="J73" s="247"/>
      <c r="K73" s="248"/>
      <c r="L73" s="248"/>
      <c r="M73" s="248"/>
      <c r="N73" s="249">
        <f t="shared" si="0"/>
        <v>0</v>
      </c>
      <c r="O73" s="240"/>
      <c r="P73" s="240"/>
      <c r="Q73" s="240"/>
      <c r="R73" s="250"/>
      <c r="S73" s="251"/>
      <c r="T73" s="251"/>
      <c r="U73" s="252"/>
      <c r="V73" s="252"/>
      <c r="W73" s="253"/>
      <c r="X73" s="253"/>
      <c r="Y73" s="253"/>
      <c r="Z73" s="254">
        <v>2</v>
      </c>
      <c r="AA73" s="253"/>
      <c r="AB73" s="264"/>
      <c r="AC73" s="253"/>
    </row>
    <row r="74" spans="1:29" s="255" customFormat="1" ht="15.75" x14ac:dyDescent="0.2">
      <c r="A74" s="240">
        <f>A72+1</f>
        <v>39</v>
      </c>
      <c r="B74" s="283" t="s">
        <v>430</v>
      </c>
      <c r="C74" s="275" t="s">
        <v>64</v>
      </c>
      <c r="D74" s="275" t="s">
        <v>429</v>
      </c>
      <c r="E74" s="275" t="s">
        <v>365</v>
      </c>
      <c r="F74" s="260">
        <v>8</v>
      </c>
      <c r="G74" s="271" t="s">
        <v>372</v>
      </c>
      <c r="H74" s="245">
        <v>17697</v>
      </c>
      <c r="I74" s="280">
        <v>4.33</v>
      </c>
      <c r="J74" s="247"/>
      <c r="K74" s="248">
        <v>8</v>
      </c>
      <c r="L74" s="248"/>
      <c r="M74" s="248"/>
      <c r="N74" s="249">
        <f t="shared" si="0"/>
        <v>0.5</v>
      </c>
      <c r="O74" s="240"/>
      <c r="P74" s="240"/>
      <c r="Q74" s="240"/>
      <c r="R74" s="250">
        <v>60</v>
      </c>
      <c r="S74" s="251"/>
      <c r="T74" s="251"/>
      <c r="U74" s="252"/>
      <c r="V74" s="252"/>
      <c r="W74" s="253"/>
      <c r="X74" s="253"/>
      <c r="Y74" s="253"/>
      <c r="Z74" s="254"/>
      <c r="AA74" s="253"/>
      <c r="AB74" s="264"/>
      <c r="AC74" s="253"/>
    </row>
    <row r="75" spans="1:29" s="255" customFormat="1" ht="15.75" x14ac:dyDescent="0.2">
      <c r="A75" s="240">
        <f t="shared" si="1"/>
        <v>40</v>
      </c>
      <c r="B75" s="265" t="s">
        <v>431</v>
      </c>
      <c r="C75" s="266" t="s">
        <v>234</v>
      </c>
      <c r="D75" s="267" t="s">
        <v>374</v>
      </c>
      <c r="E75" s="271" t="s">
        <v>365</v>
      </c>
      <c r="F75" s="268">
        <v>0.01</v>
      </c>
      <c r="G75" s="271" t="s">
        <v>366</v>
      </c>
      <c r="H75" s="245">
        <v>17697</v>
      </c>
      <c r="I75" s="262">
        <v>3.32</v>
      </c>
      <c r="J75" s="247"/>
      <c r="K75" s="248">
        <v>19</v>
      </c>
      <c r="L75" s="248"/>
      <c r="M75" s="248"/>
      <c r="N75" s="249">
        <f t="shared" si="0"/>
        <v>1.1875</v>
      </c>
      <c r="O75" s="240">
        <v>18</v>
      </c>
      <c r="P75" s="240"/>
      <c r="Q75" s="240"/>
      <c r="R75" s="250">
        <v>50</v>
      </c>
      <c r="S75" s="251"/>
      <c r="T75" s="251">
        <v>19</v>
      </c>
      <c r="U75" s="252"/>
      <c r="V75" s="252"/>
      <c r="W75" s="253"/>
      <c r="X75" s="253"/>
      <c r="Y75" s="253"/>
      <c r="Z75" s="254"/>
      <c r="AA75" s="253"/>
      <c r="AB75" s="264"/>
      <c r="AC75" s="253"/>
    </row>
    <row r="76" spans="1:29" s="255" customFormat="1" ht="15.75" x14ac:dyDescent="0.2">
      <c r="A76" s="417">
        <v>41</v>
      </c>
      <c r="B76" s="294" t="s">
        <v>432</v>
      </c>
      <c r="C76" s="289" t="s">
        <v>64</v>
      </c>
      <c r="D76" s="289" t="s">
        <v>424</v>
      </c>
      <c r="E76" s="289" t="s">
        <v>380</v>
      </c>
      <c r="F76" s="282">
        <v>35</v>
      </c>
      <c r="G76" s="279" t="s">
        <v>381</v>
      </c>
      <c r="H76" s="245">
        <v>17697</v>
      </c>
      <c r="I76" s="262">
        <v>5.41</v>
      </c>
      <c r="J76" s="247"/>
      <c r="K76" s="248"/>
      <c r="L76" s="248">
        <v>15</v>
      </c>
      <c r="M76" s="248"/>
      <c r="N76" s="249">
        <f t="shared" si="0"/>
        <v>0.9375</v>
      </c>
      <c r="O76" s="240"/>
      <c r="P76" s="240"/>
      <c r="Q76" s="240"/>
      <c r="R76" s="250"/>
      <c r="S76" s="251"/>
      <c r="T76" s="251"/>
      <c r="U76" s="252"/>
      <c r="V76" s="252"/>
      <c r="W76" s="253"/>
      <c r="X76" s="253"/>
      <c r="Y76" s="253"/>
      <c r="Z76" s="254"/>
      <c r="AA76" s="253"/>
      <c r="AB76" s="264"/>
      <c r="AC76" s="253"/>
    </row>
    <row r="77" spans="1:29" s="255" customFormat="1" ht="15.75" x14ac:dyDescent="0.2">
      <c r="A77" s="418"/>
      <c r="B77" s="294" t="s">
        <v>432</v>
      </c>
      <c r="C77" s="289" t="s">
        <v>64</v>
      </c>
      <c r="D77" s="289" t="s">
        <v>323</v>
      </c>
      <c r="E77" s="289" t="s">
        <v>380</v>
      </c>
      <c r="F77" s="282">
        <v>35</v>
      </c>
      <c r="G77" s="279" t="s">
        <v>381</v>
      </c>
      <c r="H77" s="245">
        <v>17697</v>
      </c>
      <c r="I77" s="262">
        <v>5.41</v>
      </c>
      <c r="J77" s="247"/>
      <c r="K77" s="248"/>
      <c r="L77" s="248">
        <v>9</v>
      </c>
      <c r="M77" s="248"/>
      <c r="N77" s="249">
        <f t="shared" si="0"/>
        <v>0.5625</v>
      </c>
      <c r="O77" s="240"/>
      <c r="P77" s="240">
        <v>9</v>
      </c>
      <c r="Q77" s="240"/>
      <c r="R77" s="250"/>
      <c r="S77" s="251"/>
      <c r="T77" s="251"/>
      <c r="U77" s="252"/>
      <c r="V77" s="252"/>
      <c r="W77" s="253"/>
      <c r="X77" s="253"/>
      <c r="Y77" s="253"/>
      <c r="Z77" s="254"/>
      <c r="AA77" s="253"/>
      <c r="AB77" s="264"/>
      <c r="AC77" s="253"/>
    </row>
    <row r="78" spans="1:29" s="255" customFormat="1" ht="15.75" x14ac:dyDescent="0.2">
      <c r="A78" s="240">
        <f>A76+1</f>
        <v>42</v>
      </c>
      <c r="B78" s="256" t="s">
        <v>433</v>
      </c>
      <c r="C78" s="257" t="s">
        <v>64</v>
      </c>
      <c r="D78" s="258" t="s">
        <v>434</v>
      </c>
      <c r="E78" s="277" t="s">
        <v>380</v>
      </c>
      <c r="F78" s="292">
        <v>37</v>
      </c>
      <c r="G78" s="279" t="s">
        <v>381</v>
      </c>
      <c r="H78" s="245">
        <v>17697</v>
      </c>
      <c r="I78" s="262">
        <v>5.41</v>
      </c>
      <c r="J78" s="247"/>
      <c r="K78" s="248"/>
      <c r="L78" s="248">
        <v>24</v>
      </c>
      <c r="M78" s="248"/>
      <c r="N78" s="249">
        <f t="shared" si="0"/>
        <v>1.5</v>
      </c>
      <c r="O78" s="240"/>
      <c r="P78" s="240">
        <v>24</v>
      </c>
      <c r="Q78" s="240"/>
      <c r="R78" s="250">
        <v>60</v>
      </c>
      <c r="S78" s="251"/>
      <c r="T78" s="251"/>
      <c r="U78" s="252"/>
      <c r="V78" s="252"/>
      <c r="W78" s="253"/>
      <c r="X78" s="253"/>
      <c r="Y78" s="253"/>
      <c r="Z78" s="254"/>
      <c r="AA78" s="253"/>
      <c r="AB78" s="264"/>
      <c r="AC78" s="253"/>
    </row>
    <row r="79" spans="1:29" s="255" customFormat="1" ht="15.75" x14ac:dyDescent="0.2">
      <c r="A79" s="240">
        <f t="shared" si="1"/>
        <v>43</v>
      </c>
      <c r="B79" s="256" t="s">
        <v>435</v>
      </c>
      <c r="C79" s="257" t="s">
        <v>64</v>
      </c>
      <c r="D79" s="258" t="s">
        <v>405</v>
      </c>
      <c r="E79" s="287" t="s">
        <v>369</v>
      </c>
      <c r="F79" s="260">
        <v>44</v>
      </c>
      <c r="G79" s="261" t="s">
        <v>370</v>
      </c>
      <c r="H79" s="245">
        <v>17697</v>
      </c>
      <c r="I79" s="262">
        <v>5.2</v>
      </c>
      <c r="J79" s="247"/>
      <c r="K79" s="248"/>
      <c r="L79" s="248">
        <v>20</v>
      </c>
      <c r="M79" s="248">
        <v>4</v>
      </c>
      <c r="N79" s="249">
        <f t="shared" si="0"/>
        <v>1.5</v>
      </c>
      <c r="O79" s="240"/>
      <c r="P79" s="240">
        <v>20</v>
      </c>
      <c r="Q79" s="240">
        <v>3</v>
      </c>
      <c r="R79" s="250">
        <v>60</v>
      </c>
      <c r="S79" s="251"/>
      <c r="T79" s="251">
        <v>3</v>
      </c>
      <c r="U79" s="252"/>
      <c r="V79" s="252"/>
      <c r="W79" s="253"/>
      <c r="X79" s="253"/>
      <c r="Y79" s="253"/>
      <c r="Z79" s="254"/>
      <c r="AA79" s="253">
        <v>35</v>
      </c>
      <c r="AB79" s="264"/>
      <c r="AC79" s="253"/>
    </row>
    <row r="80" spans="1:29" s="255" customFormat="1" ht="15.75" x14ac:dyDescent="0.2">
      <c r="A80" s="240">
        <f t="shared" si="1"/>
        <v>44</v>
      </c>
      <c r="B80" s="265" t="s">
        <v>436</v>
      </c>
      <c r="C80" s="266" t="s">
        <v>64</v>
      </c>
      <c r="D80" s="267" t="s">
        <v>374</v>
      </c>
      <c r="E80" s="271" t="s">
        <v>369</v>
      </c>
      <c r="F80" s="268">
        <v>18</v>
      </c>
      <c r="G80" s="271" t="s">
        <v>395</v>
      </c>
      <c r="H80" s="245">
        <v>17697</v>
      </c>
      <c r="I80" s="269">
        <v>5.03</v>
      </c>
      <c r="J80" s="247"/>
      <c r="K80" s="248">
        <v>21</v>
      </c>
      <c r="L80" s="248"/>
      <c r="M80" s="248"/>
      <c r="N80" s="249">
        <f t="shared" si="0"/>
        <v>1.3125</v>
      </c>
      <c r="O80" s="240">
        <v>16</v>
      </c>
      <c r="P80" s="240"/>
      <c r="Q80" s="240"/>
      <c r="R80" s="250">
        <v>50</v>
      </c>
      <c r="S80" s="251"/>
      <c r="T80" s="251"/>
      <c r="U80" s="252"/>
      <c r="V80" s="252"/>
      <c r="W80" s="253"/>
      <c r="X80" s="253"/>
      <c r="Y80" s="253"/>
      <c r="Z80" s="254"/>
      <c r="AA80" s="253">
        <v>35</v>
      </c>
      <c r="AB80" s="264"/>
      <c r="AC80" s="253"/>
    </row>
    <row r="81" spans="1:29" s="255" customFormat="1" ht="15.75" x14ac:dyDescent="0.2">
      <c r="A81" s="240">
        <f t="shared" si="1"/>
        <v>45</v>
      </c>
      <c r="B81" s="265" t="s">
        <v>437</v>
      </c>
      <c r="C81" s="271" t="s">
        <v>64</v>
      </c>
      <c r="D81" s="271" t="s">
        <v>376</v>
      </c>
      <c r="E81" s="271" t="s">
        <v>394</v>
      </c>
      <c r="F81" s="268">
        <v>12.09</v>
      </c>
      <c r="G81" s="271" t="s">
        <v>399</v>
      </c>
      <c r="H81" s="245">
        <v>17697</v>
      </c>
      <c r="I81" s="272">
        <v>4.9000000000000004</v>
      </c>
      <c r="J81" s="247"/>
      <c r="K81" s="273">
        <v>22</v>
      </c>
      <c r="L81" s="248"/>
      <c r="M81" s="248"/>
      <c r="N81" s="249">
        <f t="shared" si="0"/>
        <v>1.375</v>
      </c>
      <c r="O81" s="240">
        <v>22</v>
      </c>
      <c r="P81" s="240"/>
      <c r="Q81" s="240"/>
      <c r="R81" s="250"/>
      <c r="S81" s="251"/>
      <c r="T81" s="251">
        <v>4</v>
      </c>
      <c r="U81" s="252"/>
      <c r="V81" s="252"/>
      <c r="W81" s="253"/>
      <c r="X81" s="253"/>
      <c r="Y81" s="253"/>
      <c r="Z81" s="254"/>
      <c r="AA81" s="253">
        <v>30</v>
      </c>
      <c r="AB81" s="264"/>
      <c r="AC81" s="253"/>
    </row>
    <row r="82" spans="1:29" s="255" customFormat="1" ht="15.75" x14ac:dyDescent="0.2">
      <c r="A82" s="240">
        <f t="shared" si="1"/>
        <v>46</v>
      </c>
      <c r="B82" s="295" t="s">
        <v>438</v>
      </c>
      <c r="C82" s="271" t="s">
        <v>64</v>
      </c>
      <c r="D82" s="296" t="s">
        <v>439</v>
      </c>
      <c r="E82" s="297" t="s">
        <v>369</v>
      </c>
      <c r="F82" s="298">
        <v>31</v>
      </c>
      <c r="G82" s="299" t="s">
        <v>395</v>
      </c>
      <c r="H82" s="245">
        <v>17697</v>
      </c>
      <c r="I82" s="300">
        <v>5.2</v>
      </c>
      <c r="J82" s="247"/>
      <c r="K82" s="248"/>
      <c r="L82" s="248">
        <v>22</v>
      </c>
      <c r="M82" s="248">
        <v>2</v>
      </c>
      <c r="N82" s="249">
        <f t="shared" si="0"/>
        <v>1.5</v>
      </c>
      <c r="O82" s="240"/>
      <c r="P82" s="240"/>
      <c r="Q82" s="240"/>
      <c r="R82" s="250"/>
      <c r="S82" s="251"/>
      <c r="T82" s="251">
        <v>2</v>
      </c>
      <c r="U82" s="252"/>
      <c r="V82" s="252"/>
      <c r="W82" s="253"/>
      <c r="X82" s="253"/>
      <c r="Y82" s="253"/>
      <c r="Z82" s="254"/>
      <c r="AA82" s="253">
        <v>35</v>
      </c>
      <c r="AB82" s="264"/>
      <c r="AC82" s="253"/>
    </row>
    <row r="83" spans="1:29" s="255" customFormat="1" ht="15.75" x14ac:dyDescent="0.2">
      <c r="A83" s="240">
        <f t="shared" si="1"/>
        <v>47</v>
      </c>
      <c r="B83" s="256" t="s">
        <v>440</v>
      </c>
      <c r="C83" s="257" t="s">
        <v>64</v>
      </c>
      <c r="D83" s="259" t="s">
        <v>330</v>
      </c>
      <c r="E83" s="277" t="s">
        <v>380</v>
      </c>
      <c r="F83" s="260">
        <v>28.11</v>
      </c>
      <c r="G83" s="279" t="s">
        <v>381</v>
      </c>
      <c r="H83" s="245">
        <v>17697</v>
      </c>
      <c r="I83" s="262">
        <v>5.41</v>
      </c>
      <c r="J83" s="247"/>
      <c r="K83" s="248">
        <v>12</v>
      </c>
      <c r="L83" s="248">
        <v>8</v>
      </c>
      <c r="M83" s="248"/>
      <c r="N83" s="249">
        <f>(K83+L83+M83)/16</f>
        <v>1.25</v>
      </c>
      <c r="O83" s="240"/>
      <c r="P83" s="240"/>
      <c r="Q83" s="240"/>
      <c r="R83" s="250">
        <v>60</v>
      </c>
      <c r="S83" s="251"/>
      <c r="T83" s="251">
        <v>2</v>
      </c>
      <c r="U83" s="252"/>
      <c r="V83" s="252"/>
      <c r="W83" s="253"/>
      <c r="X83" s="253"/>
      <c r="Y83" s="253">
        <v>10</v>
      </c>
      <c r="Z83" s="254"/>
      <c r="AA83" s="253">
        <v>40</v>
      </c>
      <c r="AB83" s="264"/>
      <c r="AC83" s="253"/>
    </row>
    <row r="84" spans="1:29" s="255" customFormat="1" ht="15.75" x14ac:dyDescent="0.2">
      <c r="A84" s="240"/>
      <c r="B84" s="256" t="s">
        <v>440</v>
      </c>
      <c r="C84" s="257" t="s">
        <v>64</v>
      </c>
      <c r="D84" s="259" t="s">
        <v>330</v>
      </c>
      <c r="E84" s="277" t="s">
        <v>380</v>
      </c>
      <c r="F84" s="260">
        <v>28.11</v>
      </c>
      <c r="G84" s="279" t="s">
        <v>381</v>
      </c>
      <c r="H84" s="245">
        <v>17697</v>
      </c>
      <c r="I84" s="262">
        <v>5.41</v>
      </c>
      <c r="J84" s="247">
        <v>4</v>
      </c>
      <c r="K84" s="248"/>
      <c r="L84" s="248"/>
      <c r="M84" s="248"/>
      <c r="N84" s="249">
        <f>(K84+L84+M84)/16</f>
        <v>0</v>
      </c>
      <c r="O84" s="240"/>
      <c r="P84" s="240"/>
      <c r="Q84" s="240"/>
      <c r="R84" s="250"/>
      <c r="S84" s="251"/>
      <c r="T84" s="251"/>
      <c r="U84" s="252"/>
      <c r="V84" s="252"/>
      <c r="W84" s="253"/>
      <c r="X84" s="253"/>
      <c r="Y84" s="253"/>
      <c r="Z84" s="254"/>
      <c r="AA84" s="253">
        <v>40</v>
      </c>
      <c r="AB84" s="264"/>
      <c r="AC84" s="253"/>
    </row>
    <row r="85" spans="1:29" s="255" customFormat="1" ht="15.75" x14ac:dyDescent="0.2">
      <c r="A85" s="240">
        <f>A83+1</f>
        <v>48</v>
      </c>
      <c r="B85" s="256" t="s">
        <v>441</v>
      </c>
      <c r="C85" s="286" t="s">
        <v>64</v>
      </c>
      <c r="D85" s="259" t="s">
        <v>368</v>
      </c>
      <c r="E85" s="277" t="s">
        <v>380</v>
      </c>
      <c r="F85" s="292">
        <v>27.09</v>
      </c>
      <c r="G85" s="279" t="s">
        <v>381</v>
      </c>
      <c r="H85" s="245">
        <v>17697</v>
      </c>
      <c r="I85" s="262">
        <v>5.41</v>
      </c>
      <c r="J85" s="247"/>
      <c r="K85" s="248">
        <v>10</v>
      </c>
      <c r="L85" s="248">
        <v>14</v>
      </c>
      <c r="M85" s="248"/>
      <c r="N85" s="249">
        <f t="shared" si="0"/>
        <v>1.5</v>
      </c>
      <c r="O85" s="240">
        <v>10</v>
      </c>
      <c r="P85" s="240">
        <v>14</v>
      </c>
      <c r="Q85" s="240"/>
      <c r="R85" s="250">
        <v>60</v>
      </c>
      <c r="S85" s="251"/>
      <c r="T85" s="251"/>
      <c r="U85" s="252"/>
      <c r="V85" s="252"/>
      <c r="W85" s="253"/>
      <c r="X85" s="253"/>
      <c r="Y85" s="253"/>
      <c r="Z85" s="254"/>
      <c r="AA85" s="253"/>
      <c r="AB85" s="264"/>
      <c r="AC85" s="253"/>
    </row>
    <row r="86" spans="1:29" s="255" customFormat="1" ht="15.75" x14ac:dyDescent="0.2">
      <c r="A86" s="240">
        <f t="shared" si="1"/>
        <v>49</v>
      </c>
      <c r="B86" s="256" t="s">
        <v>442</v>
      </c>
      <c r="C86" s="257" t="s">
        <v>64</v>
      </c>
      <c r="D86" s="301" t="s">
        <v>434</v>
      </c>
      <c r="E86" s="277" t="s">
        <v>380</v>
      </c>
      <c r="F86" s="282">
        <v>33</v>
      </c>
      <c r="G86" s="279" t="s">
        <v>381</v>
      </c>
      <c r="H86" s="245">
        <v>17697</v>
      </c>
      <c r="I86" s="262">
        <v>5.41</v>
      </c>
      <c r="J86" s="247"/>
      <c r="K86" s="248"/>
      <c r="L86" s="248">
        <v>8</v>
      </c>
      <c r="M86" s="248"/>
      <c r="N86" s="249">
        <f t="shared" si="0"/>
        <v>0.5</v>
      </c>
      <c r="O86" s="240"/>
      <c r="P86" s="240">
        <v>8</v>
      </c>
      <c r="Q86" s="240"/>
      <c r="R86" s="250"/>
      <c r="S86" s="251"/>
      <c r="T86" s="251">
        <v>6</v>
      </c>
      <c r="U86" s="252"/>
      <c r="V86" s="252"/>
      <c r="W86" s="253"/>
      <c r="X86" s="253"/>
      <c r="Y86" s="253"/>
      <c r="Z86" s="254"/>
      <c r="AA86" s="253">
        <v>40</v>
      </c>
      <c r="AB86" s="264"/>
      <c r="AC86" s="253"/>
    </row>
    <row r="87" spans="1:29" s="255" customFormat="1" ht="15.75" x14ac:dyDescent="0.2">
      <c r="A87" s="240">
        <f t="shared" si="1"/>
        <v>50</v>
      </c>
      <c r="B87" s="265" t="s">
        <v>443</v>
      </c>
      <c r="C87" s="257" t="s">
        <v>64</v>
      </c>
      <c r="D87" s="259" t="s">
        <v>444</v>
      </c>
      <c r="E87" s="287" t="s">
        <v>369</v>
      </c>
      <c r="F87" s="268">
        <v>11.01</v>
      </c>
      <c r="G87" s="261" t="s">
        <v>395</v>
      </c>
      <c r="H87" s="245">
        <v>17697</v>
      </c>
      <c r="I87" s="269">
        <v>4.8600000000000003</v>
      </c>
      <c r="J87" s="247"/>
      <c r="K87" s="273">
        <v>12</v>
      </c>
      <c r="L87" s="248">
        <v>9</v>
      </c>
      <c r="M87" s="248"/>
      <c r="N87" s="249">
        <f t="shared" si="0"/>
        <v>1.3125</v>
      </c>
      <c r="O87" s="240">
        <v>12</v>
      </c>
      <c r="P87" s="240">
        <v>9</v>
      </c>
      <c r="Q87" s="240"/>
      <c r="R87" s="250"/>
      <c r="S87" s="251"/>
      <c r="T87" s="251"/>
      <c r="U87" s="252"/>
      <c r="V87" s="252"/>
      <c r="W87" s="253"/>
      <c r="X87" s="253"/>
      <c r="Y87" s="253"/>
      <c r="Z87" s="254"/>
      <c r="AA87" s="253"/>
      <c r="AB87" s="264"/>
      <c r="AC87" s="253"/>
    </row>
    <row r="88" spans="1:29" s="255" customFormat="1" ht="15.75" x14ac:dyDescent="0.2">
      <c r="A88" s="240">
        <f t="shared" si="1"/>
        <v>51</v>
      </c>
      <c r="B88" s="265" t="s">
        <v>445</v>
      </c>
      <c r="C88" s="270" t="s">
        <v>64</v>
      </c>
      <c r="D88" s="271" t="s">
        <v>374</v>
      </c>
      <c r="E88" s="271" t="s">
        <v>394</v>
      </c>
      <c r="F88" s="268">
        <v>6</v>
      </c>
      <c r="G88" s="271" t="s">
        <v>399</v>
      </c>
      <c r="H88" s="245">
        <v>17697</v>
      </c>
      <c r="I88" s="272">
        <v>4.66</v>
      </c>
      <c r="J88" s="247"/>
      <c r="K88" s="248">
        <v>21</v>
      </c>
      <c r="L88" s="248"/>
      <c r="M88" s="248"/>
      <c r="N88" s="249">
        <f t="shared" si="0"/>
        <v>1.3125</v>
      </c>
      <c r="O88" s="240">
        <v>18</v>
      </c>
      <c r="P88" s="240"/>
      <c r="Q88" s="240"/>
      <c r="R88" s="250">
        <v>50</v>
      </c>
      <c r="S88" s="251"/>
      <c r="T88" s="251"/>
      <c r="U88" s="252"/>
      <c r="V88" s="252"/>
      <c r="W88" s="253"/>
      <c r="X88" s="253"/>
      <c r="Y88" s="253"/>
      <c r="Z88" s="254"/>
      <c r="AA88" s="253">
        <v>30</v>
      </c>
      <c r="AB88" s="264"/>
      <c r="AC88" s="253"/>
    </row>
    <row r="89" spans="1:29" s="255" customFormat="1" ht="15.75" x14ac:dyDescent="0.2">
      <c r="A89" s="240">
        <f t="shared" si="1"/>
        <v>52</v>
      </c>
      <c r="B89" s="256" t="s">
        <v>446</v>
      </c>
      <c r="C89" s="257" t="s">
        <v>64</v>
      </c>
      <c r="D89" s="258" t="s">
        <v>325</v>
      </c>
      <c r="E89" s="277" t="s">
        <v>380</v>
      </c>
      <c r="F89" s="282">
        <v>28</v>
      </c>
      <c r="G89" s="279" t="s">
        <v>381</v>
      </c>
      <c r="H89" s="245">
        <v>17697</v>
      </c>
      <c r="I89" s="262">
        <v>5.41</v>
      </c>
      <c r="J89" s="247"/>
      <c r="K89" s="248"/>
      <c r="L89" s="248">
        <v>17</v>
      </c>
      <c r="M89" s="248">
        <v>7</v>
      </c>
      <c r="N89" s="249">
        <f t="shared" si="0"/>
        <v>1.5</v>
      </c>
      <c r="O89" s="240"/>
      <c r="P89" s="240">
        <v>17</v>
      </c>
      <c r="Q89" s="240">
        <v>5</v>
      </c>
      <c r="R89" s="250">
        <v>60</v>
      </c>
      <c r="S89" s="251">
        <v>20</v>
      </c>
      <c r="T89" s="251">
        <v>6</v>
      </c>
      <c r="U89" s="252"/>
      <c r="V89" s="252"/>
      <c r="W89" s="253"/>
      <c r="X89" s="253"/>
      <c r="Y89" s="253"/>
      <c r="Z89" s="254"/>
      <c r="AA89" s="253"/>
      <c r="AB89" s="251">
        <v>2</v>
      </c>
      <c r="AC89" s="253"/>
    </row>
    <row r="90" spans="1:29" s="255" customFormat="1" ht="15.75" x14ac:dyDescent="0.2">
      <c r="A90" s="240">
        <f t="shared" si="1"/>
        <v>53</v>
      </c>
      <c r="B90" s="256" t="s">
        <v>447</v>
      </c>
      <c r="C90" s="257" t="s">
        <v>408</v>
      </c>
      <c r="D90" s="258" t="s">
        <v>374</v>
      </c>
      <c r="E90" s="277" t="s">
        <v>365</v>
      </c>
      <c r="F90" s="282">
        <v>0.01</v>
      </c>
      <c r="G90" s="271" t="s">
        <v>366</v>
      </c>
      <c r="H90" s="245">
        <v>17697</v>
      </c>
      <c r="I90" s="262">
        <v>3.32</v>
      </c>
      <c r="J90" s="247"/>
      <c r="K90" s="248">
        <v>20</v>
      </c>
      <c r="L90" s="248"/>
      <c r="M90" s="248"/>
      <c r="N90" s="249">
        <f t="shared" si="0"/>
        <v>1.25</v>
      </c>
      <c r="O90" s="240">
        <v>17</v>
      </c>
      <c r="P90" s="240"/>
      <c r="Q90" s="240"/>
      <c r="R90" s="250">
        <v>50</v>
      </c>
      <c r="S90" s="251"/>
      <c r="T90" s="251"/>
      <c r="U90" s="252"/>
      <c r="V90" s="252"/>
      <c r="W90" s="253"/>
      <c r="X90" s="253"/>
      <c r="Y90" s="253"/>
      <c r="Z90" s="254"/>
      <c r="AA90" s="253"/>
      <c r="AB90" s="251"/>
      <c r="AC90" s="253"/>
    </row>
    <row r="91" spans="1:29" s="255" customFormat="1" ht="15.75" x14ac:dyDescent="0.2">
      <c r="A91" s="240">
        <f t="shared" si="1"/>
        <v>54</v>
      </c>
      <c r="B91" s="256" t="s">
        <v>448</v>
      </c>
      <c r="C91" s="257" t="s">
        <v>64</v>
      </c>
      <c r="D91" s="258" t="s">
        <v>376</v>
      </c>
      <c r="E91" s="287" t="s">
        <v>369</v>
      </c>
      <c r="F91" s="260">
        <v>59</v>
      </c>
      <c r="G91" s="261" t="s">
        <v>370</v>
      </c>
      <c r="H91" s="245">
        <v>17697</v>
      </c>
      <c r="I91" s="262">
        <v>5.2</v>
      </c>
      <c r="J91" s="247"/>
      <c r="K91" s="273"/>
      <c r="L91" s="248">
        <v>7</v>
      </c>
      <c r="M91" s="248"/>
      <c r="N91" s="249">
        <f t="shared" si="0"/>
        <v>0.4375</v>
      </c>
      <c r="O91" s="240"/>
      <c r="P91" s="240">
        <v>6</v>
      </c>
      <c r="Q91" s="240"/>
      <c r="R91" s="250"/>
      <c r="S91" s="251"/>
      <c r="T91" s="251">
        <v>3</v>
      </c>
      <c r="U91" s="252"/>
      <c r="V91" s="252"/>
      <c r="W91" s="253"/>
      <c r="X91" s="253"/>
      <c r="Y91" s="253"/>
      <c r="Z91" s="254"/>
      <c r="AA91" s="253"/>
      <c r="AB91" s="251">
        <v>2</v>
      </c>
      <c r="AC91" s="253"/>
    </row>
    <row r="92" spans="1:29" s="255" customFormat="1" ht="15.75" x14ac:dyDescent="0.2">
      <c r="A92" s="240"/>
      <c r="B92" s="240" t="s">
        <v>449</v>
      </c>
      <c r="C92" s="240"/>
      <c r="D92" s="240"/>
      <c r="E92" s="240"/>
      <c r="F92" s="302"/>
      <c r="G92" s="303"/>
      <c r="H92" s="245"/>
      <c r="I92" s="303"/>
      <c r="J92" s="247"/>
      <c r="K92" s="248"/>
      <c r="L92" s="248"/>
      <c r="M92" s="248"/>
      <c r="N92" s="249">
        <f t="shared" si="0"/>
        <v>0</v>
      </c>
      <c r="O92" s="240"/>
      <c r="P92" s="240"/>
      <c r="Q92" s="240"/>
      <c r="R92" s="250"/>
      <c r="S92" s="251"/>
      <c r="T92" s="251"/>
      <c r="U92" s="252"/>
      <c r="V92" s="252"/>
      <c r="W92" s="253"/>
      <c r="X92" s="253"/>
      <c r="Y92" s="253"/>
      <c r="Z92" s="254"/>
      <c r="AA92" s="253"/>
      <c r="AB92" s="264"/>
      <c r="AC92" s="253"/>
    </row>
    <row r="93" spans="1:29" s="255" customFormat="1" ht="15.75" x14ac:dyDescent="0.2">
      <c r="A93" s="240">
        <v>1</v>
      </c>
      <c r="B93" s="304"/>
      <c r="C93" s="275" t="s">
        <v>64</v>
      </c>
      <c r="D93" s="240" t="s">
        <v>378</v>
      </c>
      <c r="E93" s="240"/>
      <c r="F93" s="302">
        <v>25</v>
      </c>
      <c r="G93" s="305" t="s">
        <v>450</v>
      </c>
      <c r="H93" s="245">
        <v>17697</v>
      </c>
      <c r="I93" s="272">
        <v>4.7300000000000004</v>
      </c>
      <c r="J93" s="247"/>
      <c r="K93" s="248">
        <v>9</v>
      </c>
      <c r="L93" s="248">
        <v>6</v>
      </c>
      <c r="M93" s="248">
        <v>1</v>
      </c>
      <c r="N93" s="249">
        <f t="shared" si="0"/>
        <v>1</v>
      </c>
      <c r="O93" s="240"/>
      <c r="P93" s="240"/>
      <c r="Q93" s="240"/>
      <c r="R93" s="250"/>
      <c r="S93" s="251"/>
      <c r="T93" s="251"/>
      <c r="U93" s="252"/>
      <c r="V93" s="252"/>
      <c r="W93" s="253"/>
      <c r="X93" s="253"/>
      <c r="Y93" s="253"/>
      <c r="Z93" s="254"/>
      <c r="AA93" s="253"/>
      <c r="AB93" s="264"/>
      <c r="AC93" s="253"/>
    </row>
    <row r="94" spans="1:29" s="255" customFormat="1" ht="15.75" x14ac:dyDescent="0.2">
      <c r="A94" s="240">
        <f>A93+1</f>
        <v>2</v>
      </c>
      <c r="B94" s="304"/>
      <c r="C94" s="275" t="s">
        <v>64</v>
      </c>
      <c r="D94" s="240" t="s">
        <v>444</v>
      </c>
      <c r="E94" s="240"/>
      <c r="F94" s="302">
        <v>25</v>
      </c>
      <c r="G94" s="305" t="s">
        <v>450</v>
      </c>
      <c r="H94" s="245">
        <v>17697</v>
      </c>
      <c r="I94" s="272">
        <v>4.7300000000000004</v>
      </c>
      <c r="J94" s="247"/>
      <c r="K94" s="273"/>
      <c r="L94" s="248">
        <v>4</v>
      </c>
      <c r="M94" s="248"/>
      <c r="N94" s="249">
        <f t="shared" si="0"/>
        <v>0.25</v>
      </c>
      <c r="O94" s="240"/>
      <c r="P94" s="240">
        <v>4</v>
      </c>
      <c r="Q94" s="240"/>
      <c r="R94" s="250"/>
      <c r="S94" s="251"/>
      <c r="T94" s="251"/>
      <c r="U94" s="252"/>
      <c r="V94" s="252"/>
      <c r="W94" s="253"/>
      <c r="X94" s="253"/>
      <c r="Y94" s="253"/>
      <c r="Z94" s="254"/>
      <c r="AA94" s="253"/>
      <c r="AB94" s="264"/>
      <c r="AC94" s="253"/>
    </row>
    <row r="95" spans="1:29" s="255" customFormat="1" ht="15.75" x14ac:dyDescent="0.2">
      <c r="A95" s="240">
        <f t="shared" ref="A95:A100" si="2">A94+1</f>
        <v>3</v>
      </c>
      <c r="B95" s="304"/>
      <c r="C95" s="275" t="s">
        <v>64</v>
      </c>
      <c r="D95" s="240" t="s">
        <v>325</v>
      </c>
      <c r="E95" s="240"/>
      <c r="F95" s="302">
        <v>25</v>
      </c>
      <c r="G95" s="305" t="s">
        <v>450</v>
      </c>
      <c r="H95" s="245">
        <v>17697</v>
      </c>
      <c r="I95" s="272">
        <v>4.7300000000000004</v>
      </c>
      <c r="J95" s="247"/>
      <c r="K95" s="248"/>
      <c r="L95" s="248">
        <v>7</v>
      </c>
      <c r="M95" s="248"/>
      <c r="N95" s="249">
        <f t="shared" si="0"/>
        <v>0.4375</v>
      </c>
      <c r="O95" s="240"/>
      <c r="P95" s="240">
        <v>7</v>
      </c>
      <c r="Q95" s="240"/>
      <c r="R95" s="250"/>
      <c r="S95" s="251"/>
      <c r="T95" s="251"/>
      <c r="U95" s="252"/>
      <c r="V95" s="252"/>
      <c r="W95" s="253"/>
      <c r="X95" s="253"/>
      <c r="Y95" s="253"/>
      <c r="Z95" s="254"/>
      <c r="AA95" s="253"/>
      <c r="AB95" s="264"/>
      <c r="AC95" s="253"/>
    </row>
    <row r="96" spans="1:29" s="255" customFormat="1" ht="15.75" x14ac:dyDescent="0.2">
      <c r="A96" s="240">
        <f t="shared" si="2"/>
        <v>4</v>
      </c>
      <c r="B96" s="304"/>
      <c r="C96" s="275" t="s">
        <v>64</v>
      </c>
      <c r="D96" s="240" t="s">
        <v>364</v>
      </c>
      <c r="E96" s="240"/>
      <c r="F96" s="302">
        <v>25</v>
      </c>
      <c r="G96" s="305" t="s">
        <v>450</v>
      </c>
      <c r="H96" s="245">
        <v>17697</v>
      </c>
      <c r="I96" s="272">
        <v>4.7300000000000004</v>
      </c>
      <c r="J96" s="247"/>
      <c r="K96" s="248"/>
      <c r="L96" s="248">
        <v>12</v>
      </c>
      <c r="M96" s="248"/>
      <c r="N96" s="249">
        <f t="shared" si="0"/>
        <v>0.75</v>
      </c>
      <c r="O96" s="240"/>
      <c r="P96" s="240"/>
      <c r="Q96" s="240"/>
      <c r="R96" s="250"/>
      <c r="S96" s="251">
        <v>20</v>
      </c>
      <c r="T96" s="251">
        <v>1</v>
      </c>
      <c r="U96" s="252"/>
      <c r="V96" s="252"/>
      <c r="W96" s="253"/>
      <c r="X96" s="253"/>
      <c r="Y96" s="253"/>
      <c r="Z96" s="254"/>
      <c r="AA96" s="253"/>
      <c r="AB96" s="264"/>
      <c r="AC96" s="253"/>
    </row>
    <row r="97" spans="1:34" s="255" customFormat="1" ht="15.75" x14ac:dyDescent="0.2">
      <c r="A97" s="240">
        <f t="shared" si="2"/>
        <v>5</v>
      </c>
      <c r="B97" s="304"/>
      <c r="C97" s="275" t="s">
        <v>64</v>
      </c>
      <c r="D97" s="240" t="s">
        <v>133</v>
      </c>
      <c r="E97" s="240"/>
      <c r="F97" s="302">
        <v>25</v>
      </c>
      <c r="G97" s="305" t="s">
        <v>450</v>
      </c>
      <c r="H97" s="245">
        <v>17697</v>
      </c>
      <c r="I97" s="272">
        <v>4.7300000000000004</v>
      </c>
      <c r="J97" s="247"/>
      <c r="K97" s="248"/>
      <c r="L97" s="248">
        <v>18</v>
      </c>
      <c r="M97" s="248"/>
      <c r="N97" s="249">
        <f t="shared" si="0"/>
        <v>1.125</v>
      </c>
      <c r="O97" s="240"/>
      <c r="P97" s="240">
        <v>18</v>
      </c>
      <c r="Q97" s="240"/>
      <c r="R97" s="250"/>
      <c r="S97" s="251"/>
      <c r="T97" s="251"/>
      <c r="U97" s="252"/>
      <c r="V97" s="252"/>
      <c r="W97" s="253"/>
      <c r="X97" s="253"/>
      <c r="Y97" s="253"/>
      <c r="Z97" s="254"/>
      <c r="AA97" s="253"/>
      <c r="AB97" s="264"/>
      <c r="AC97" s="253"/>
    </row>
    <row r="98" spans="1:34" s="255" customFormat="1" ht="15.75" x14ac:dyDescent="0.2">
      <c r="A98" s="240">
        <f t="shared" si="2"/>
        <v>6</v>
      </c>
      <c r="B98" s="304"/>
      <c r="C98" s="275" t="s">
        <v>64</v>
      </c>
      <c r="D98" s="240" t="s">
        <v>424</v>
      </c>
      <c r="E98" s="240"/>
      <c r="F98" s="302">
        <v>25</v>
      </c>
      <c r="G98" s="305" t="s">
        <v>450</v>
      </c>
      <c r="H98" s="245">
        <v>17697</v>
      </c>
      <c r="I98" s="272">
        <v>4.7300000000000004</v>
      </c>
      <c r="J98" s="247"/>
      <c r="K98" s="248"/>
      <c r="L98" s="248">
        <v>3</v>
      </c>
      <c r="M98" s="248"/>
      <c r="N98" s="249">
        <f t="shared" si="0"/>
        <v>0.1875</v>
      </c>
      <c r="O98" s="240"/>
      <c r="P98" s="240"/>
      <c r="Q98" s="240"/>
      <c r="R98" s="250"/>
      <c r="S98" s="251"/>
      <c r="T98" s="251"/>
      <c r="U98" s="252"/>
      <c r="V98" s="252"/>
      <c r="W98" s="253"/>
      <c r="X98" s="253"/>
      <c r="Y98" s="253"/>
      <c r="Z98" s="254"/>
      <c r="AA98" s="253"/>
      <c r="AB98" s="264"/>
      <c r="AC98" s="253"/>
    </row>
    <row r="99" spans="1:34" s="255" customFormat="1" ht="15.75" x14ac:dyDescent="0.2">
      <c r="A99" s="240">
        <f t="shared" si="2"/>
        <v>7</v>
      </c>
      <c r="B99" s="304"/>
      <c r="C99" s="275" t="s">
        <v>64</v>
      </c>
      <c r="D99" s="240" t="s">
        <v>405</v>
      </c>
      <c r="E99" s="240"/>
      <c r="F99" s="302">
        <v>25</v>
      </c>
      <c r="G99" s="305" t="s">
        <v>450</v>
      </c>
      <c r="H99" s="245">
        <v>17697</v>
      </c>
      <c r="I99" s="272">
        <v>4.7300000000000004</v>
      </c>
      <c r="J99" s="247"/>
      <c r="K99" s="248"/>
      <c r="L99" s="248">
        <v>10</v>
      </c>
      <c r="M99" s="248"/>
      <c r="N99" s="249">
        <f t="shared" ref="N99:N107" si="3">(K99+L99+M99)/16</f>
        <v>0.625</v>
      </c>
      <c r="O99" s="240"/>
      <c r="P99" s="240">
        <v>10</v>
      </c>
      <c r="Q99" s="240"/>
      <c r="R99" s="250"/>
      <c r="S99" s="251"/>
      <c r="T99" s="251"/>
      <c r="U99" s="252"/>
      <c r="V99" s="252"/>
      <c r="W99" s="253"/>
      <c r="X99" s="253"/>
      <c r="Y99" s="253"/>
      <c r="Z99" s="254"/>
      <c r="AA99" s="253"/>
      <c r="AB99" s="264"/>
      <c r="AC99" s="253"/>
    </row>
    <row r="100" spans="1:34" s="255" customFormat="1" ht="15.75" x14ac:dyDescent="0.2">
      <c r="A100" s="240">
        <f t="shared" si="2"/>
        <v>8</v>
      </c>
      <c r="B100" s="304"/>
      <c r="C100" s="275" t="s">
        <v>64</v>
      </c>
      <c r="D100" s="240" t="s">
        <v>322</v>
      </c>
      <c r="E100" s="240"/>
      <c r="F100" s="302">
        <v>25</v>
      </c>
      <c r="G100" s="305" t="s">
        <v>450</v>
      </c>
      <c r="H100" s="245">
        <v>17697</v>
      </c>
      <c r="I100" s="272">
        <v>4.7300000000000004</v>
      </c>
      <c r="J100" s="247"/>
      <c r="K100" s="248"/>
      <c r="L100" s="248">
        <v>1</v>
      </c>
      <c r="M100" s="248"/>
      <c r="N100" s="249">
        <f t="shared" si="3"/>
        <v>6.25E-2</v>
      </c>
      <c r="O100" s="240"/>
      <c r="P100" s="240"/>
      <c r="Q100" s="240"/>
      <c r="R100" s="250"/>
      <c r="S100" s="251"/>
      <c r="T100" s="251"/>
      <c r="U100" s="252"/>
      <c r="V100" s="252"/>
      <c r="W100" s="253"/>
      <c r="X100" s="253"/>
      <c r="Y100" s="253"/>
      <c r="Z100" s="254"/>
      <c r="AA100" s="253"/>
      <c r="AB100" s="264"/>
      <c r="AC100" s="253"/>
    </row>
    <row r="101" spans="1:34" s="255" customFormat="1" ht="15.75" x14ac:dyDescent="0.2">
      <c r="A101" s="240">
        <v>9</v>
      </c>
      <c r="B101" s="304"/>
      <c r="C101" s="275" t="s">
        <v>64</v>
      </c>
      <c r="D101" s="240" t="s">
        <v>390</v>
      </c>
      <c r="E101" s="240"/>
      <c r="F101" s="302">
        <v>25</v>
      </c>
      <c r="G101" s="305" t="s">
        <v>450</v>
      </c>
      <c r="H101" s="245">
        <v>17697</v>
      </c>
      <c r="I101" s="272">
        <v>4.7300000000000004</v>
      </c>
      <c r="J101" s="247"/>
      <c r="K101" s="248"/>
      <c r="L101" s="248">
        <v>3</v>
      </c>
      <c r="M101" s="248"/>
      <c r="N101" s="249">
        <f t="shared" si="3"/>
        <v>0.1875</v>
      </c>
      <c r="O101" s="240"/>
      <c r="P101" s="240"/>
      <c r="Q101" s="240"/>
      <c r="R101" s="250"/>
      <c r="S101" s="251"/>
      <c r="T101" s="251"/>
      <c r="U101" s="252"/>
      <c r="V101" s="252"/>
      <c r="W101" s="253"/>
      <c r="X101" s="253"/>
      <c r="Y101" s="253"/>
      <c r="Z101" s="254"/>
      <c r="AA101" s="253"/>
      <c r="AB101" s="264"/>
      <c r="AC101" s="253"/>
    </row>
    <row r="102" spans="1:34" s="255" customFormat="1" ht="15.75" x14ac:dyDescent="0.2">
      <c r="A102" s="240">
        <v>10</v>
      </c>
      <c r="B102" s="304"/>
      <c r="C102" s="275" t="s">
        <v>64</v>
      </c>
      <c r="D102" s="240" t="s">
        <v>439</v>
      </c>
      <c r="E102" s="240"/>
      <c r="F102" s="302">
        <v>25</v>
      </c>
      <c r="G102" s="305" t="s">
        <v>450</v>
      </c>
      <c r="H102" s="245">
        <v>17697</v>
      </c>
      <c r="I102" s="272">
        <v>4.7300000000000004</v>
      </c>
      <c r="J102" s="247"/>
      <c r="K102" s="248"/>
      <c r="L102" s="248">
        <v>4</v>
      </c>
      <c r="M102" s="248"/>
      <c r="N102" s="249">
        <f t="shared" si="3"/>
        <v>0.25</v>
      </c>
      <c r="O102" s="240"/>
      <c r="P102" s="240"/>
      <c r="Q102" s="240"/>
      <c r="R102" s="250"/>
      <c r="S102" s="251"/>
      <c r="T102" s="251"/>
      <c r="U102" s="252"/>
      <c r="V102" s="252"/>
      <c r="W102" s="253"/>
      <c r="X102" s="253"/>
      <c r="Y102" s="253"/>
      <c r="Z102" s="254"/>
      <c r="AA102" s="253"/>
      <c r="AB102" s="264"/>
      <c r="AC102" s="253"/>
    </row>
    <row r="103" spans="1:34" s="255" customFormat="1" ht="15.75" x14ac:dyDescent="0.2">
      <c r="A103" s="240">
        <v>11</v>
      </c>
      <c r="B103" s="304"/>
      <c r="C103" s="275" t="s">
        <v>64</v>
      </c>
      <c r="D103" s="240" t="s">
        <v>393</v>
      </c>
      <c r="E103" s="240"/>
      <c r="F103" s="302">
        <v>25</v>
      </c>
      <c r="G103" s="305" t="s">
        <v>450</v>
      </c>
      <c r="H103" s="245">
        <v>17697</v>
      </c>
      <c r="I103" s="272">
        <v>4.7300000000000004</v>
      </c>
      <c r="J103" s="247"/>
      <c r="K103" s="248"/>
      <c r="L103" s="248">
        <v>43</v>
      </c>
      <c r="M103" s="248"/>
      <c r="N103" s="249">
        <f t="shared" si="3"/>
        <v>2.6875</v>
      </c>
      <c r="O103" s="240"/>
      <c r="P103" s="240">
        <v>42</v>
      </c>
      <c r="Q103" s="240"/>
      <c r="R103" s="250"/>
      <c r="S103" s="251"/>
      <c r="T103" s="251"/>
      <c r="U103" s="252"/>
      <c r="V103" s="252"/>
      <c r="W103" s="253"/>
      <c r="X103" s="253"/>
      <c r="Y103" s="253"/>
      <c r="Z103" s="254"/>
      <c r="AA103" s="253"/>
      <c r="AB103" s="264"/>
      <c r="AC103" s="253"/>
    </row>
    <row r="104" spans="1:34" s="255" customFormat="1" ht="15.75" x14ac:dyDescent="0.2">
      <c r="A104" s="240">
        <v>12</v>
      </c>
      <c r="B104" s="304"/>
      <c r="C104" s="275" t="s">
        <v>64</v>
      </c>
      <c r="D104" s="240" t="s">
        <v>451</v>
      </c>
      <c r="E104" s="240"/>
      <c r="F104" s="302">
        <v>25</v>
      </c>
      <c r="G104" s="305" t="s">
        <v>450</v>
      </c>
      <c r="H104" s="245">
        <v>17697</v>
      </c>
      <c r="I104" s="272">
        <v>4.7300000000000004</v>
      </c>
      <c r="J104" s="247"/>
      <c r="K104" s="248">
        <v>22</v>
      </c>
      <c r="L104" s="248"/>
      <c r="M104" s="248"/>
      <c r="N104" s="249">
        <f t="shared" si="3"/>
        <v>1.375</v>
      </c>
      <c r="O104" s="240">
        <v>22</v>
      </c>
      <c r="P104" s="240"/>
      <c r="Q104" s="240"/>
      <c r="R104" s="250">
        <v>50</v>
      </c>
      <c r="S104" s="251"/>
      <c r="T104" s="251"/>
      <c r="U104" s="252"/>
      <c r="V104" s="252"/>
      <c r="W104" s="253"/>
      <c r="X104" s="253"/>
      <c r="Y104" s="253"/>
      <c r="Z104" s="254"/>
      <c r="AA104" s="253"/>
      <c r="AB104" s="264"/>
      <c r="AC104" s="253"/>
    </row>
    <row r="105" spans="1:34" s="255" customFormat="1" ht="15.75" x14ac:dyDescent="0.2">
      <c r="A105" s="240">
        <f t="shared" ref="A105" si="4">A104+1</f>
        <v>13</v>
      </c>
      <c r="B105" s="304"/>
      <c r="C105" s="275" t="s">
        <v>64</v>
      </c>
      <c r="D105" s="240" t="s">
        <v>368</v>
      </c>
      <c r="E105" s="240"/>
      <c r="F105" s="302">
        <v>25</v>
      </c>
      <c r="G105" s="305" t="s">
        <v>450</v>
      </c>
      <c r="H105" s="245">
        <v>17697</v>
      </c>
      <c r="I105" s="272">
        <v>4.7300000000000004</v>
      </c>
      <c r="J105" s="247">
        <v>1</v>
      </c>
      <c r="K105" s="248"/>
      <c r="L105" s="248">
        <v>7</v>
      </c>
      <c r="M105" s="248"/>
      <c r="N105" s="249">
        <f t="shared" si="3"/>
        <v>0.4375</v>
      </c>
      <c r="O105" s="240"/>
      <c r="P105" s="240">
        <v>7</v>
      </c>
      <c r="Q105" s="240"/>
      <c r="R105" s="250"/>
      <c r="S105" s="251"/>
      <c r="T105" s="251"/>
      <c r="U105" s="252"/>
      <c r="V105" s="252"/>
      <c r="W105" s="253"/>
      <c r="X105" s="253"/>
      <c r="Y105" s="253"/>
      <c r="Z105" s="254"/>
      <c r="AA105" s="253"/>
      <c r="AB105" s="264"/>
      <c r="AC105" s="253"/>
    </row>
    <row r="106" spans="1:34" s="255" customFormat="1" ht="15.75" x14ac:dyDescent="0.2">
      <c r="A106" s="240">
        <v>14</v>
      </c>
      <c r="B106" s="304"/>
      <c r="C106" s="275" t="s">
        <v>64</v>
      </c>
      <c r="D106" s="240" t="s">
        <v>452</v>
      </c>
      <c r="E106" s="240"/>
      <c r="F106" s="302">
        <v>25</v>
      </c>
      <c r="G106" s="305" t="s">
        <v>453</v>
      </c>
      <c r="H106" s="245">
        <v>17697</v>
      </c>
      <c r="I106" s="272">
        <v>4.1900000000000004</v>
      </c>
      <c r="J106" s="247"/>
      <c r="K106" s="248"/>
      <c r="L106" s="248"/>
      <c r="M106" s="248"/>
      <c r="N106" s="249">
        <f t="shared" si="3"/>
        <v>0</v>
      </c>
      <c r="O106" s="240"/>
      <c r="P106" s="240"/>
      <c r="Q106" s="240"/>
      <c r="R106" s="250"/>
      <c r="S106" s="251"/>
      <c r="T106" s="251"/>
      <c r="U106" s="252"/>
      <c r="V106" s="252"/>
      <c r="W106" s="253"/>
      <c r="X106" s="253"/>
      <c r="Y106" s="253"/>
      <c r="Z106" s="254"/>
      <c r="AA106" s="253"/>
      <c r="AB106" s="264"/>
      <c r="AC106" s="253">
        <v>3</v>
      </c>
    </row>
    <row r="107" spans="1:34" s="255" customFormat="1" ht="15.75" x14ac:dyDescent="0.2">
      <c r="A107" s="240">
        <v>15</v>
      </c>
      <c r="B107" s="304"/>
      <c r="C107" s="275" t="s">
        <v>64</v>
      </c>
      <c r="D107" s="240" t="s">
        <v>454</v>
      </c>
      <c r="E107" s="240"/>
      <c r="F107" s="302">
        <v>25</v>
      </c>
      <c r="G107" s="305" t="s">
        <v>453</v>
      </c>
      <c r="H107" s="245">
        <v>17697</v>
      </c>
      <c r="I107" s="272">
        <v>4.1900000000000004</v>
      </c>
      <c r="J107" s="247"/>
      <c r="K107" s="248">
        <v>4</v>
      </c>
      <c r="L107" s="248"/>
      <c r="M107" s="248"/>
      <c r="N107" s="249">
        <f t="shared" si="3"/>
        <v>0.25</v>
      </c>
      <c r="O107" s="240"/>
      <c r="P107" s="240"/>
      <c r="Q107" s="240"/>
      <c r="R107" s="250"/>
      <c r="S107" s="251"/>
      <c r="T107" s="251">
        <v>2</v>
      </c>
      <c r="U107" s="252"/>
      <c r="V107" s="252"/>
      <c r="W107" s="253"/>
      <c r="X107" s="253"/>
      <c r="Y107" s="253"/>
      <c r="Z107" s="254"/>
      <c r="AA107" s="253"/>
      <c r="AB107" s="264"/>
      <c r="AC107" s="253"/>
    </row>
    <row r="108" spans="1:34" s="255" customFormat="1" ht="15.75" x14ac:dyDescent="0.25">
      <c r="A108" s="306"/>
      <c r="B108" s="306" t="s">
        <v>6</v>
      </c>
      <c r="C108" s="307"/>
      <c r="D108" s="307"/>
      <c r="E108" s="306"/>
      <c r="F108" s="306"/>
      <c r="G108" s="308"/>
      <c r="H108" s="308"/>
      <c r="I108" s="308"/>
      <c r="J108" s="309">
        <f t="shared" ref="J108" si="5">SUM(J31:J107)</f>
        <v>48</v>
      </c>
      <c r="K108" s="309">
        <f t="shared" ref="K108:N108" si="6">SUM(K31:K107)</f>
        <v>430</v>
      </c>
      <c r="L108" s="309">
        <f t="shared" si="6"/>
        <v>605</v>
      </c>
      <c r="M108" s="309">
        <f t="shared" si="6"/>
        <v>86</v>
      </c>
      <c r="N108" s="310">
        <f t="shared" si="6"/>
        <v>70.0625</v>
      </c>
      <c r="O108" s="309"/>
      <c r="P108" s="309"/>
      <c r="Q108" s="309"/>
      <c r="R108" s="309"/>
      <c r="S108" s="309"/>
      <c r="T108" s="309">
        <f t="shared" ref="T108" si="7">SUM(T31:T107)</f>
        <v>128</v>
      </c>
      <c r="U108" s="309"/>
      <c r="V108" s="309"/>
      <c r="W108" s="309"/>
      <c r="X108" s="309"/>
      <c r="Y108" s="309"/>
      <c r="Z108" s="309"/>
      <c r="AA108" s="309"/>
      <c r="AB108" s="309">
        <f t="shared" ref="AB108:AC108" si="8">SUM(AB31:AB107)</f>
        <v>20</v>
      </c>
      <c r="AC108" s="309">
        <f t="shared" si="8"/>
        <v>3</v>
      </c>
    </row>
    <row r="109" spans="1:34" s="315" customFormat="1" ht="11.25" x14ac:dyDescent="0.2">
      <c r="A109" s="311"/>
      <c r="B109" s="311"/>
      <c r="C109" s="311"/>
      <c r="D109" s="311"/>
      <c r="E109" s="311"/>
      <c r="F109" s="311"/>
      <c r="G109" s="312"/>
      <c r="H109" s="312"/>
      <c r="I109" s="312"/>
      <c r="J109" s="312"/>
      <c r="K109" s="311"/>
      <c r="L109" s="312"/>
      <c r="M109" s="311"/>
      <c r="N109" s="311"/>
      <c r="O109" s="311"/>
      <c r="P109" s="311"/>
      <c r="Q109" s="313"/>
      <c r="R109" s="312"/>
      <c r="S109" s="312"/>
      <c r="T109" s="312"/>
      <c r="U109" s="311"/>
      <c r="V109" s="311"/>
      <c r="W109" s="311"/>
      <c r="X109" s="313"/>
      <c r="Y109" s="313"/>
      <c r="Z109" s="313"/>
      <c r="AA109" s="313"/>
      <c r="AB109" s="314"/>
      <c r="AC109" s="314"/>
      <c r="AD109" s="313"/>
      <c r="AE109" s="311"/>
      <c r="AF109" s="312"/>
      <c r="AG109" s="312"/>
      <c r="AH109" s="312"/>
    </row>
    <row r="110" spans="1:34" s="315" customFormat="1" ht="11.25" x14ac:dyDescent="0.2">
      <c r="A110" s="311"/>
      <c r="B110" s="311"/>
      <c r="C110" s="316"/>
      <c r="D110" s="316"/>
      <c r="E110" s="311"/>
      <c r="F110" s="311"/>
      <c r="G110" s="312"/>
      <c r="H110" s="312"/>
      <c r="I110" s="312"/>
      <c r="J110" s="312"/>
      <c r="K110" s="317"/>
      <c r="L110" s="317"/>
      <c r="M110" s="317"/>
      <c r="N110" s="317"/>
      <c r="O110" s="317"/>
      <c r="P110" s="311"/>
      <c r="Q110" s="313"/>
      <c r="R110" s="312"/>
      <c r="S110" s="312"/>
      <c r="T110" s="312"/>
      <c r="U110" s="311"/>
      <c r="V110" s="311"/>
      <c r="W110" s="311"/>
      <c r="X110" s="313"/>
      <c r="Y110" s="313"/>
      <c r="Z110" s="313"/>
      <c r="AA110" s="313"/>
      <c r="AB110" s="314"/>
      <c r="AC110" s="314"/>
      <c r="AD110" s="312"/>
      <c r="AE110" s="311"/>
      <c r="AF110" s="312"/>
      <c r="AG110" s="312"/>
      <c r="AH110" s="312"/>
    </row>
    <row r="111" spans="1:34" s="315" customFormat="1" ht="11.25" x14ac:dyDescent="0.2">
      <c r="A111" s="311"/>
      <c r="B111" s="311"/>
      <c r="C111" s="311"/>
      <c r="D111" s="311"/>
      <c r="E111" s="311"/>
      <c r="F111" s="311"/>
      <c r="G111" s="312"/>
      <c r="H111" s="312"/>
      <c r="I111" s="312"/>
      <c r="J111" s="312"/>
      <c r="K111" s="314"/>
      <c r="L111" s="312"/>
      <c r="M111" s="314"/>
      <c r="N111" s="314"/>
      <c r="O111" s="314"/>
      <c r="P111" s="314"/>
      <c r="Q111" s="313"/>
      <c r="R111" s="312"/>
      <c r="S111" s="312"/>
      <c r="T111" s="312"/>
      <c r="U111" s="311"/>
      <c r="V111" s="311"/>
      <c r="W111" s="311"/>
      <c r="X111" s="313"/>
      <c r="Y111" s="313"/>
      <c r="Z111" s="313"/>
      <c r="AA111" s="313"/>
      <c r="AB111" s="314"/>
      <c r="AC111" s="314"/>
      <c r="AD111" s="312"/>
      <c r="AE111" s="311"/>
      <c r="AF111" s="312"/>
      <c r="AG111" s="312"/>
      <c r="AH111" s="312"/>
    </row>
    <row r="112" spans="1:34" s="315" customFormat="1" ht="11.25" x14ac:dyDescent="0.2">
      <c r="A112" s="311"/>
      <c r="B112" s="311"/>
      <c r="C112" s="311"/>
      <c r="D112" s="311"/>
      <c r="E112" s="311"/>
      <c r="F112" s="311"/>
      <c r="G112" s="312"/>
      <c r="H112" s="312"/>
      <c r="I112" s="312"/>
      <c r="J112" s="312"/>
      <c r="K112" s="312"/>
      <c r="L112" s="312"/>
      <c r="M112" s="311"/>
      <c r="N112" s="311"/>
      <c r="O112" s="311"/>
      <c r="P112" s="311"/>
      <c r="Q112" s="313"/>
      <c r="R112" s="312"/>
      <c r="S112" s="312"/>
      <c r="T112" s="312"/>
      <c r="U112" s="311"/>
      <c r="V112" s="311"/>
      <c r="W112" s="311"/>
      <c r="X112" s="313"/>
      <c r="Y112" s="313"/>
      <c r="Z112" s="313"/>
      <c r="AA112" s="313"/>
      <c r="AB112" s="314"/>
      <c r="AC112" s="314"/>
      <c r="AD112" s="312"/>
      <c r="AE112" s="311"/>
      <c r="AF112" s="312"/>
      <c r="AG112" s="312"/>
      <c r="AH112" s="312"/>
    </row>
    <row r="113" spans="1:34" s="315" customFormat="1" ht="11.25" x14ac:dyDescent="0.2">
      <c r="A113" s="311"/>
      <c r="B113" s="311"/>
      <c r="C113" s="311"/>
      <c r="D113" s="311"/>
      <c r="E113" s="311"/>
      <c r="F113" s="311"/>
      <c r="G113" s="312"/>
      <c r="H113" s="312"/>
      <c r="I113" s="312"/>
      <c r="J113" s="312"/>
      <c r="K113" s="312"/>
      <c r="L113" s="312"/>
      <c r="M113" s="312"/>
      <c r="N113" s="312"/>
      <c r="O113" s="312"/>
      <c r="P113" s="312"/>
      <c r="Q113" s="312"/>
      <c r="R113" s="312"/>
      <c r="S113" s="312"/>
      <c r="T113" s="312"/>
      <c r="U113" s="311"/>
      <c r="V113" s="311"/>
      <c r="W113" s="311"/>
      <c r="X113" s="313"/>
      <c r="Y113" s="313"/>
      <c r="Z113" s="313"/>
      <c r="AA113" s="313"/>
      <c r="AB113" s="314"/>
      <c r="AC113" s="314"/>
      <c r="AD113" s="312"/>
      <c r="AE113" s="311"/>
      <c r="AF113" s="312"/>
      <c r="AG113" s="312"/>
      <c r="AH113" s="312"/>
    </row>
    <row r="114" spans="1:34" s="315" customFormat="1" ht="11.25" x14ac:dyDescent="0.2">
      <c r="A114" s="318"/>
      <c r="B114" s="311"/>
      <c r="C114" s="311"/>
      <c r="D114" s="311"/>
      <c r="E114" s="311"/>
      <c r="F114" s="311"/>
      <c r="G114" s="312"/>
      <c r="H114" s="312"/>
      <c r="I114" s="312"/>
      <c r="J114" s="312"/>
      <c r="K114" s="312"/>
      <c r="L114" s="312"/>
      <c r="U114" s="319"/>
      <c r="V114" s="319"/>
      <c r="W114" s="319"/>
      <c r="X114" s="320"/>
      <c r="Y114" s="320"/>
      <c r="Z114" s="320"/>
      <c r="AA114" s="320"/>
      <c r="AB114" s="321"/>
      <c r="AC114" s="321"/>
      <c r="AE114" s="319"/>
    </row>
    <row r="115" spans="1:34" s="315" customFormat="1" ht="11.25" x14ac:dyDescent="0.2">
      <c r="A115" s="318"/>
      <c r="B115" s="311"/>
      <c r="C115" s="311"/>
      <c r="D115" s="311"/>
      <c r="E115" s="311"/>
      <c r="F115" s="311"/>
      <c r="G115" s="312"/>
      <c r="H115" s="312"/>
      <c r="I115" s="312"/>
      <c r="J115" s="312"/>
      <c r="K115" s="312"/>
      <c r="L115" s="312"/>
      <c r="U115" s="319"/>
      <c r="V115" s="319"/>
      <c r="W115" s="319"/>
      <c r="X115" s="320"/>
      <c r="Y115" s="320"/>
      <c r="Z115" s="320"/>
      <c r="AA115" s="320"/>
      <c r="AB115" s="321"/>
      <c r="AC115" s="321"/>
      <c r="AE115" s="319"/>
    </row>
    <row r="116" spans="1:34" s="315" customFormat="1" ht="11.25" x14ac:dyDescent="0.2">
      <c r="A116" s="318"/>
      <c r="B116" s="311"/>
      <c r="C116" s="311"/>
      <c r="D116" s="311"/>
      <c r="E116" s="311"/>
      <c r="F116" s="311"/>
      <c r="G116" s="312"/>
      <c r="H116" s="312"/>
      <c r="I116" s="312"/>
      <c r="J116" s="312"/>
      <c r="K116" s="312"/>
      <c r="L116" s="312"/>
      <c r="M116" s="319"/>
      <c r="N116" s="319"/>
      <c r="O116" s="319"/>
      <c r="P116" s="319"/>
      <c r="Q116" s="320"/>
      <c r="U116" s="319"/>
      <c r="V116" s="319"/>
      <c r="W116" s="319"/>
      <c r="X116" s="320"/>
      <c r="Y116" s="320"/>
      <c r="Z116" s="320"/>
      <c r="AA116" s="320"/>
      <c r="AB116" s="321"/>
      <c r="AC116" s="321"/>
      <c r="AE116" s="319"/>
    </row>
    <row r="117" spans="1:34" ht="11.25" x14ac:dyDescent="0.2">
      <c r="B117" s="311"/>
      <c r="C117" s="311"/>
      <c r="D117" s="311"/>
      <c r="E117" s="311"/>
      <c r="F117" s="311"/>
      <c r="G117" s="312"/>
      <c r="H117" s="312"/>
      <c r="I117" s="312"/>
      <c r="J117" s="312"/>
      <c r="K117" s="312"/>
      <c r="L117" s="312"/>
    </row>
    <row r="118" spans="1:34" ht="11.25" x14ac:dyDescent="0.2">
      <c r="B118" s="311"/>
      <c r="C118" s="311"/>
      <c r="D118" s="311"/>
      <c r="E118" s="311"/>
      <c r="F118" s="311"/>
      <c r="G118" s="312"/>
      <c r="H118" s="312"/>
      <c r="I118" s="312"/>
      <c r="J118" s="312"/>
      <c r="K118" s="312"/>
      <c r="L118" s="312"/>
    </row>
    <row r="119" spans="1:34" ht="11.25" x14ac:dyDescent="0.2">
      <c r="B119" s="311"/>
      <c r="C119" s="311"/>
      <c r="D119" s="311"/>
      <c r="E119" s="311"/>
      <c r="F119" s="311"/>
      <c r="G119" s="312"/>
      <c r="H119" s="312"/>
      <c r="I119" s="312"/>
      <c r="J119" s="312"/>
      <c r="K119" s="312"/>
      <c r="L119" s="312"/>
    </row>
    <row r="120" spans="1:34" ht="11.25" x14ac:dyDescent="0.2">
      <c r="B120" s="311"/>
      <c r="C120" s="311"/>
      <c r="D120" s="311"/>
      <c r="E120" s="311"/>
      <c r="F120" s="311"/>
      <c r="G120" s="312"/>
      <c r="H120" s="312"/>
      <c r="I120" s="312"/>
      <c r="J120" s="312"/>
      <c r="K120" s="312"/>
      <c r="L120" s="312"/>
    </row>
    <row r="121" spans="1:34" ht="11.25" x14ac:dyDescent="0.2">
      <c r="B121" s="311"/>
      <c r="C121" s="311"/>
      <c r="D121" s="311"/>
      <c r="E121" s="311"/>
      <c r="F121" s="311"/>
      <c r="G121" s="312"/>
      <c r="H121" s="312"/>
      <c r="I121" s="312"/>
      <c r="J121" s="312"/>
      <c r="K121" s="312"/>
      <c r="L121" s="312"/>
    </row>
    <row r="122" spans="1:34" ht="11.25" x14ac:dyDescent="0.2">
      <c r="B122" s="311"/>
      <c r="C122" s="311"/>
      <c r="D122" s="311"/>
      <c r="E122" s="311"/>
      <c r="F122" s="311"/>
      <c r="G122" s="312"/>
      <c r="H122" s="312"/>
      <c r="I122" s="312"/>
      <c r="J122" s="312"/>
      <c r="K122" s="312"/>
      <c r="L122" s="312"/>
    </row>
    <row r="123" spans="1:34" ht="11.25" x14ac:dyDescent="0.2">
      <c r="B123" s="311"/>
      <c r="C123" s="311"/>
      <c r="D123" s="311"/>
      <c r="E123" s="311"/>
      <c r="F123" s="311"/>
      <c r="G123" s="312"/>
      <c r="H123" s="312"/>
      <c r="I123" s="312"/>
      <c r="J123" s="312"/>
      <c r="K123" s="312"/>
      <c r="L123" s="312"/>
    </row>
    <row r="124" spans="1:34" ht="11.25" x14ac:dyDescent="0.2">
      <c r="B124" s="311"/>
      <c r="C124" s="311"/>
      <c r="D124" s="311"/>
      <c r="E124" s="311"/>
      <c r="F124" s="311"/>
      <c r="G124" s="312"/>
      <c r="H124" s="312"/>
      <c r="I124" s="312"/>
      <c r="J124" s="312"/>
      <c r="K124" s="312"/>
      <c r="L124" s="312"/>
    </row>
    <row r="125" spans="1:34" ht="11.25" x14ac:dyDescent="0.2">
      <c r="B125" s="311"/>
      <c r="C125" s="311"/>
      <c r="D125" s="311"/>
      <c r="E125" s="311"/>
      <c r="F125" s="311"/>
      <c r="G125" s="312"/>
      <c r="H125" s="312"/>
      <c r="I125" s="312"/>
      <c r="J125" s="312"/>
      <c r="K125" s="312"/>
      <c r="L125" s="312"/>
    </row>
    <row r="126" spans="1:34" ht="11.25" x14ac:dyDescent="0.2">
      <c r="B126" s="311"/>
      <c r="C126" s="311"/>
      <c r="D126" s="311"/>
      <c r="E126" s="311"/>
      <c r="F126" s="311"/>
      <c r="G126" s="312"/>
      <c r="H126" s="312"/>
      <c r="I126" s="312"/>
      <c r="J126" s="312"/>
      <c r="K126" s="312"/>
      <c r="L126" s="312"/>
    </row>
    <row r="127" spans="1:34" ht="11.25" x14ac:dyDescent="0.2">
      <c r="B127" s="311"/>
      <c r="C127" s="311"/>
      <c r="D127" s="311"/>
      <c r="E127" s="311"/>
      <c r="F127" s="311"/>
      <c r="G127" s="312"/>
      <c r="H127" s="312"/>
      <c r="I127" s="312"/>
      <c r="J127" s="312"/>
      <c r="K127" s="312"/>
      <c r="L127" s="312"/>
    </row>
    <row r="128" spans="1:34" ht="11.25" x14ac:dyDescent="0.2">
      <c r="B128" s="311"/>
      <c r="C128" s="311"/>
      <c r="D128" s="311"/>
      <c r="E128" s="311"/>
      <c r="F128" s="311"/>
      <c r="G128" s="312"/>
      <c r="H128" s="312"/>
      <c r="I128" s="312"/>
      <c r="J128" s="312"/>
      <c r="K128" s="312"/>
      <c r="L128" s="312"/>
    </row>
    <row r="129" spans="2:12" ht="11.25" x14ac:dyDescent="0.2">
      <c r="B129" s="311"/>
      <c r="C129" s="311"/>
      <c r="D129" s="311"/>
      <c r="E129" s="311"/>
      <c r="F129" s="311"/>
      <c r="G129" s="312"/>
      <c r="H129" s="312"/>
      <c r="I129" s="312"/>
      <c r="J129" s="312"/>
      <c r="K129" s="312"/>
      <c r="L129" s="312"/>
    </row>
    <row r="130" spans="2:12" ht="11.25" x14ac:dyDescent="0.2">
      <c r="B130" s="311"/>
      <c r="C130" s="311"/>
      <c r="D130" s="311"/>
      <c r="E130" s="311"/>
      <c r="F130" s="311"/>
      <c r="G130" s="312"/>
      <c r="H130" s="312"/>
      <c r="I130" s="312"/>
      <c r="J130" s="312"/>
      <c r="K130" s="312"/>
      <c r="L130" s="312"/>
    </row>
    <row r="131" spans="2:12" ht="11.25" x14ac:dyDescent="0.2">
      <c r="B131" s="311"/>
      <c r="C131" s="311"/>
      <c r="D131" s="311"/>
      <c r="E131" s="311"/>
      <c r="F131" s="311"/>
      <c r="G131" s="312"/>
      <c r="H131" s="312"/>
      <c r="I131" s="312"/>
      <c r="J131" s="312"/>
      <c r="K131" s="312"/>
      <c r="L131" s="312"/>
    </row>
    <row r="132" spans="2:12" ht="11.25" x14ac:dyDescent="0.2">
      <c r="B132" s="311"/>
      <c r="C132" s="311"/>
      <c r="D132" s="311"/>
      <c r="E132" s="311"/>
      <c r="F132" s="311"/>
      <c r="G132" s="312"/>
      <c r="H132" s="312"/>
      <c r="I132" s="312"/>
      <c r="J132" s="312"/>
      <c r="K132" s="312"/>
      <c r="L132" s="312"/>
    </row>
    <row r="133" spans="2:12" ht="11.25" x14ac:dyDescent="0.2">
      <c r="B133" s="311"/>
      <c r="C133" s="311"/>
      <c r="D133" s="311"/>
      <c r="E133" s="311"/>
      <c r="F133" s="311"/>
      <c r="G133" s="312"/>
      <c r="H133" s="312"/>
      <c r="I133" s="312"/>
      <c r="J133" s="312"/>
      <c r="K133" s="312"/>
      <c r="L133" s="312"/>
    </row>
    <row r="134" spans="2:12" ht="11.25" x14ac:dyDescent="0.2">
      <c r="B134" s="311"/>
      <c r="C134" s="311"/>
      <c r="D134" s="311"/>
      <c r="E134" s="311"/>
      <c r="F134" s="311"/>
      <c r="G134" s="312"/>
      <c r="H134" s="312"/>
      <c r="I134" s="312"/>
      <c r="J134" s="312"/>
      <c r="K134" s="312"/>
      <c r="L134" s="312"/>
    </row>
    <row r="135" spans="2:12" ht="11.25" x14ac:dyDescent="0.2">
      <c r="B135" s="311"/>
      <c r="C135" s="311"/>
      <c r="D135" s="311"/>
      <c r="E135" s="311"/>
      <c r="F135" s="311"/>
      <c r="G135" s="312"/>
      <c r="H135" s="312"/>
      <c r="I135" s="312"/>
      <c r="J135" s="312"/>
      <c r="K135" s="312"/>
      <c r="L135" s="312"/>
    </row>
    <row r="136" spans="2:12" ht="11.25" x14ac:dyDescent="0.2">
      <c r="B136" s="311"/>
      <c r="C136" s="311"/>
      <c r="D136" s="311"/>
      <c r="E136" s="311"/>
      <c r="F136" s="311"/>
      <c r="G136" s="312"/>
      <c r="H136" s="312"/>
      <c r="I136" s="312"/>
      <c r="J136" s="312"/>
      <c r="K136" s="312"/>
      <c r="L136" s="312"/>
    </row>
    <row r="137" spans="2:12" ht="11.25" x14ac:dyDescent="0.2">
      <c r="B137" s="311"/>
      <c r="C137" s="311"/>
      <c r="D137" s="311"/>
      <c r="E137" s="311"/>
      <c r="F137" s="311"/>
      <c r="G137" s="312"/>
      <c r="H137" s="312"/>
      <c r="I137" s="312"/>
      <c r="J137" s="312"/>
      <c r="K137" s="312"/>
      <c r="L137" s="312"/>
    </row>
    <row r="138" spans="2:12" ht="11.25" x14ac:dyDescent="0.2">
      <c r="B138" s="311"/>
      <c r="C138" s="311"/>
      <c r="D138" s="311"/>
      <c r="E138" s="311"/>
      <c r="F138" s="311"/>
      <c r="G138" s="312"/>
      <c r="H138" s="312"/>
      <c r="I138" s="312"/>
      <c r="J138" s="312"/>
      <c r="K138" s="312"/>
      <c r="L138" s="312"/>
    </row>
    <row r="139" spans="2:12" ht="11.25" x14ac:dyDescent="0.2">
      <c r="B139" s="311"/>
      <c r="C139" s="311"/>
      <c r="D139" s="311"/>
      <c r="E139" s="311"/>
      <c r="F139" s="311"/>
      <c r="G139" s="312"/>
      <c r="H139" s="312"/>
      <c r="I139" s="312"/>
      <c r="J139" s="312"/>
      <c r="K139" s="312"/>
      <c r="L139" s="312"/>
    </row>
    <row r="140" spans="2:12" ht="11.25" x14ac:dyDescent="0.2">
      <c r="B140" s="311"/>
      <c r="C140" s="311"/>
      <c r="D140" s="311"/>
      <c r="E140" s="311"/>
      <c r="F140" s="311"/>
      <c r="G140" s="312"/>
      <c r="H140" s="312"/>
      <c r="I140" s="312"/>
      <c r="J140" s="312"/>
      <c r="K140" s="312"/>
      <c r="L140" s="312"/>
    </row>
    <row r="141" spans="2:12" ht="11.25" x14ac:dyDescent="0.2">
      <c r="B141" s="311"/>
      <c r="C141" s="311"/>
      <c r="D141" s="311"/>
      <c r="E141" s="311"/>
      <c r="F141" s="311"/>
      <c r="G141" s="312"/>
      <c r="H141" s="312"/>
      <c r="I141" s="312"/>
      <c r="J141" s="312"/>
      <c r="K141" s="312"/>
      <c r="L141" s="312"/>
    </row>
    <row r="142" spans="2:12" ht="11.25" x14ac:dyDescent="0.2">
      <c r="B142" s="311"/>
      <c r="C142" s="311"/>
      <c r="D142" s="311"/>
      <c r="E142" s="311"/>
      <c r="F142" s="311"/>
      <c r="G142" s="312"/>
      <c r="H142" s="312"/>
      <c r="I142" s="312"/>
      <c r="J142" s="312"/>
      <c r="K142" s="312"/>
      <c r="L142" s="312"/>
    </row>
    <row r="143" spans="2:12" ht="11.25" x14ac:dyDescent="0.2">
      <c r="B143" s="311"/>
      <c r="C143" s="311"/>
      <c r="D143" s="311"/>
      <c r="E143" s="311"/>
      <c r="F143" s="311"/>
      <c r="G143" s="312"/>
      <c r="H143" s="312"/>
      <c r="I143" s="312"/>
      <c r="J143" s="312"/>
      <c r="K143" s="312"/>
      <c r="L143" s="312"/>
    </row>
    <row r="144" spans="2:12" ht="11.25" x14ac:dyDescent="0.2">
      <c r="B144" s="311"/>
      <c r="C144" s="311"/>
      <c r="D144" s="311"/>
      <c r="E144" s="311"/>
      <c r="F144" s="311"/>
      <c r="G144" s="312"/>
      <c r="H144" s="312"/>
      <c r="I144" s="312"/>
      <c r="J144" s="312"/>
      <c r="K144" s="312"/>
      <c r="L144" s="312"/>
    </row>
    <row r="145" spans="2:12" ht="11.25" x14ac:dyDescent="0.2">
      <c r="B145" s="311"/>
      <c r="C145" s="311"/>
      <c r="D145" s="311"/>
      <c r="E145" s="311"/>
      <c r="F145" s="311"/>
      <c r="G145" s="312"/>
      <c r="H145" s="312"/>
      <c r="I145" s="312"/>
      <c r="J145" s="312"/>
      <c r="K145" s="312"/>
      <c r="L145" s="312"/>
    </row>
    <row r="146" spans="2:12" ht="11.25" x14ac:dyDescent="0.2">
      <c r="B146" s="311"/>
      <c r="C146" s="311"/>
      <c r="D146" s="311"/>
      <c r="E146" s="311"/>
      <c r="F146" s="311"/>
      <c r="G146" s="312"/>
      <c r="H146" s="312"/>
      <c r="I146" s="312"/>
      <c r="J146" s="312"/>
      <c r="K146" s="312"/>
      <c r="L146" s="312"/>
    </row>
    <row r="147" spans="2:12" ht="11.25" x14ac:dyDescent="0.2">
      <c r="B147" s="311"/>
      <c r="C147" s="311"/>
      <c r="D147" s="311"/>
      <c r="E147" s="311"/>
      <c r="F147" s="311"/>
      <c r="G147" s="312"/>
      <c r="H147" s="312"/>
      <c r="I147" s="312"/>
      <c r="J147" s="312"/>
      <c r="K147" s="312"/>
      <c r="L147" s="312"/>
    </row>
    <row r="148" spans="2:12" ht="11.25" x14ac:dyDescent="0.2">
      <c r="B148" s="311"/>
      <c r="C148" s="311"/>
      <c r="D148" s="311"/>
      <c r="E148" s="311"/>
      <c r="F148" s="311"/>
      <c r="G148" s="312"/>
      <c r="H148" s="312"/>
      <c r="I148" s="312"/>
      <c r="J148" s="312"/>
      <c r="K148" s="312"/>
      <c r="L148" s="312"/>
    </row>
    <row r="149" spans="2:12" ht="11.25" x14ac:dyDescent="0.2">
      <c r="B149" s="311"/>
      <c r="C149" s="311"/>
      <c r="D149" s="311"/>
      <c r="E149" s="311"/>
      <c r="F149" s="311"/>
      <c r="G149" s="312"/>
      <c r="H149" s="312"/>
      <c r="I149" s="312"/>
      <c r="J149" s="312"/>
      <c r="K149" s="312"/>
      <c r="L149" s="312"/>
    </row>
    <row r="150" spans="2:12" ht="11.25" x14ac:dyDescent="0.2">
      <c r="B150" s="311"/>
      <c r="C150" s="311"/>
      <c r="D150" s="311"/>
      <c r="E150" s="311"/>
      <c r="F150" s="311"/>
      <c r="G150" s="312"/>
      <c r="H150" s="312"/>
      <c r="I150" s="312"/>
      <c r="J150" s="312"/>
      <c r="K150" s="312"/>
      <c r="L150" s="312"/>
    </row>
    <row r="151" spans="2:12" ht="11.25" x14ac:dyDescent="0.2">
      <c r="B151" s="311"/>
      <c r="C151" s="311"/>
      <c r="D151" s="311"/>
      <c r="E151" s="311"/>
      <c r="F151" s="311"/>
      <c r="G151" s="312"/>
      <c r="H151" s="312"/>
      <c r="I151" s="312"/>
      <c r="J151" s="312"/>
      <c r="K151" s="312"/>
      <c r="L151" s="312"/>
    </row>
    <row r="152" spans="2:12" ht="11.25" x14ac:dyDescent="0.2">
      <c r="B152" s="311"/>
      <c r="C152" s="311"/>
      <c r="D152" s="311"/>
      <c r="E152" s="311"/>
      <c r="F152" s="311"/>
      <c r="G152" s="312"/>
      <c r="H152" s="312"/>
      <c r="I152" s="312"/>
      <c r="J152" s="312"/>
      <c r="K152" s="312"/>
      <c r="L152" s="312"/>
    </row>
    <row r="153" spans="2:12" ht="11.25" x14ac:dyDescent="0.2">
      <c r="B153" s="311"/>
      <c r="C153" s="311"/>
      <c r="D153" s="311"/>
      <c r="E153" s="311"/>
      <c r="F153" s="311"/>
      <c r="G153" s="312"/>
      <c r="H153" s="312"/>
      <c r="I153" s="312"/>
      <c r="J153" s="312"/>
      <c r="K153" s="312"/>
      <c r="L153" s="312"/>
    </row>
    <row r="154" spans="2:12" ht="11.25" x14ac:dyDescent="0.2">
      <c r="B154" s="311"/>
      <c r="C154" s="311"/>
      <c r="D154" s="311"/>
      <c r="E154" s="311"/>
      <c r="F154" s="311"/>
      <c r="G154" s="312"/>
      <c r="H154" s="312"/>
      <c r="I154" s="312"/>
      <c r="J154" s="312"/>
      <c r="K154" s="312"/>
      <c r="L154" s="312"/>
    </row>
  </sheetData>
  <mergeCells count="47">
    <mergeCell ref="G3:O3"/>
    <mergeCell ref="G4:N4"/>
    <mergeCell ref="U5:V6"/>
    <mergeCell ref="W5:W6"/>
    <mergeCell ref="X5:X6"/>
    <mergeCell ref="Y5:Y6"/>
    <mergeCell ref="E24:E29"/>
    <mergeCell ref="F24:F29"/>
    <mergeCell ref="G24:G29"/>
    <mergeCell ref="H24:H29"/>
    <mergeCell ref="I24:I29"/>
    <mergeCell ref="AC25:AC29"/>
    <mergeCell ref="R24:W24"/>
    <mergeCell ref="X24:Z24"/>
    <mergeCell ref="R25:R26"/>
    <mergeCell ref="S25:S26"/>
    <mergeCell ref="T25:T26"/>
    <mergeCell ref="AA25:AA29"/>
    <mergeCell ref="AB25:AB29"/>
    <mergeCell ref="U25:U29"/>
    <mergeCell ref="V25:V29"/>
    <mergeCell ref="W25:W26"/>
    <mergeCell ref="X25:X28"/>
    <mergeCell ref="Y25:Y28"/>
    <mergeCell ref="Z25:Z28"/>
    <mergeCell ref="W27:W29"/>
    <mergeCell ref="S27:S29"/>
    <mergeCell ref="T27:T29"/>
    <mergeCell ref="O27:O29"/>
    <mergeCell ref="P27:P29"/>
    <mergeCell ref="Q27:Q29"/>
    <mergeCell ref="A76:A77"/>
    <mergeCell ref="C12:O12"/>
    <mergeCell ref="K2:Q2"/>
    <mergeCell ref="J24:M24"/>
    <mergeCell ref="R27:R29"/>
    <mergeCell ref="J25:J29"/>
    <mergeCell ref="K25:K29"/>
    <mergeCell ref="L25:L29"/>
    <mergeCell ref="M25:M29"/>
    <mergeCell ref="O25:Q26"/>
    <mergeCell ref="N24:N29"/>
    <mergeCell ref="O24:Q24"/>
    <mergeCell ref="A24:A29"/>
    <mergeCell ref="B24:B29"/>
    <mergeCell ref="C24:C29"/>
    <mergeCell ref="D24:D29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2018по старой</vt:lpstr>
      <vt:lpstr>на 01.09.20</vt:lpstr>
      <vt:lpstr>Тарификация</vt:lpstr>
    </vt:vector>
  </TitlesOfParts>
  <Company>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</dc:creator>
  <cp:lastModifiedBy>Евгений</cp:lastModifiedBy>
  <cp:lastPrinted>2021-11-17T09:56:10Z</cp:lastPrinted>
  <dcterms:created xsi:type="dcterms:W3CDTF">2002-09-19T21:35:33Z</dcterms:created>
  <dcterms:modified xsi:type="dcterms:W3CDTF">2021-11-25T07:11:31Z</dcterms:modified>
</cp:coreProperties>
</file>